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ои документы Гульназ\АБК Пэймент\Детское питание\Школы\Меню школ 2023 2 полугодие\Меню к отправке\"/>
    </mc:Choice>
  </mc:AlternateContent>
  <bookViews>
    <workbookView xWindow="0" yWindow="0" windowWidth="28800" windowHeight="11235"/>
  </bookViews>
  <sheets>
    <sheet name="Меню ГПД!!" sheetId="29" r:id="rId1"/>
  </sheets>
  <calcPr calcId="162913"/>
</workbook>
</file>

<file path=xl/calcChain.xml><?xml version="1.0" encoding="utf-8"?>
<calcChain xmlns="http://schemas.openxmlformats.org/spreadsheetml/2006/main">
  <c r="F26" i="29" l="1"/>
  <c r="G26" i="29"/>
  <c r="H26" i="29"/>
  <c r="I26" i="29"/>
  <c r="J26" i="29"/>
  <c r="K26" i="29"/>
  <c r="L26" i="29"/>
  <c r="M26" i="29"/>
  <c r="N26" i="29"/>
  <c r="O26" i="29"/>
  <c r="P26" i="29"/>
  <c r="E26" i="29"/>
  <c r="P17" i="29" l="1"/>
  <c r="O17" i="29"/>
  <c r="N17" i="29"/>
  <c r="M17" i="29"/>
  <c r="L17" i="29"/>
  <c r="K17" i="29"/>
  <c r="J17" i="29"/>
  <c r="I17" i="29"/>
  <c r="H17" i="29"/>
  <c r="G17" i="29"/>
  <c r="F17" i="29"/>
  <c r="E17" i="29"/>
  <c r="D67" i="29" l="1"/>
  <c r="F57" i="29"/>
  <c r="G57" i="29"/>
  <c r="H57" i="29"/>
  <c r="I57" i="29"/>
  <c r="J57" i="29"/>
  <c r="K57" i="29"/>
  <c r="L57" i="29"/>
  <c r="M57" i="29"/>
  <c r="N57" i="29"/>
  <c r="O57" i="29"/>
  <c r="P57" i="29"/>
  <c r="E57" i="29"/>
  <c r="D130" i="29" l="1"/>
  <c r="F128" i="29"/>
  <c r="G128" i="29"/>
  <c r="H128" i="29"/>
  <c r="I128" i="29"/>
  <c r="J128" i="29"/>
  <c r="K128" i="29"/>
  <c r="L128" i="29"/>
  <c r="M128" i="29"/>
  <c r="N128" i="29"/>
  <c r="O128" i="29"/>
  <c r="P128" i="29"/>
  <c r="E128" i="29"/>
  <c r="F104" i="29"/>
  <c r="G104" i="29"/>
  <c r="H104" i="29"/>
  <c r="I104" i="29"/>
  <c r="J104" i="29"/>
  <c r="K104" i="29"/>
  <c r="L104" i="29"/>
  <c r="M104" i="29"/>
  <c r="N104" i="29"/>
  <c r="O104" i="29"/>
  <c r="P104" i="29"/>
  <c r="E104" i="29"/>
  <c r="F112" i="29"/>
  <c r="G112" i="29"/>
  <c r="H112" i="29"/>
  <c r="I112" i="29"/>
  <c r="J112" i="29"/>
  <c r="K112" i="29"/>
  <c r="L112" i="29"/>
  <c r="M112" i="29"/>
  <c r="N112" i="29"/>
  <c r="O112" i="29"/>
  <c r="P112" i="29"/>
  <c r="E112" i="29"/>
  <c r="F120" i="29"/>
  <c r="G120" i="29"/>
  <c r="H120" i="29"/>
  <c r="I120" i="29"/>
  <c r="J120" i="29"/>
  <c r="K120" i="29"/>
  <c r="L120" i="29"/>
  <c r="M120" i="29"/>
  <c r="N120" i="29"/>
  <c r="E120" i="29"/>
  <c r="F96" i="29"/>
  <c r="G96" i="29"/>
  <c r="H96" i="29"/>
  <c r="I96" i="29"/>
  <c r="J96" i="29"/>
  <c r="K96" i="29"/>
  <c r="L96" i="29"/>
  <c r="M96" i="29"/>
  <c r="N96" i="29"/>
  <c r="O96" i="29"/>
  <c r="P96" i="29"/>
  <c r="E96" i="29"/>
  <c r="F88" i="29"/>
  <c r="G88" i="29"/>
  <c r="H88" i="29"/>
  <c r="I88" i="29"/>
  <c r="J88" i="29"/>
  <c r="K88" i="29"/>
  <c r="L88" i="29"/>
  <c r="M88" i="29"/>
  <c r="N88" i="29"/>
  <c r="O88" i="29"/>
  <c r="P88" i="29"/>
  <c r="E88" i="29"/>
  <c r="F66" i="29"/>
  <c r="G66" i="29"/>
  <c r="H66" i="29"/>
  <c r="I66" i="29"/>
  <c r="J66" i="29"/>
  <c r="K66" i="29"/>
  <c r="L66" i="29"/>
  <c r="M66" i="29"/>
  <c r="N66" i="29"/>
  <c r="O66" i="29"/>
  <c r="P66" i="29"/>
  <c r="E66" i="29"/>
  <c r="F48" i="29"/>
  <c r="G48" i="29"/>
  <c r="H48" i="29"/>
  <c r="I48" i="29"/>
  <c r="J48" i="29"/>
  <c r="K48" i="29"/>
  <c r="L48" i="29"/>
  <c r="M48" i="29"/>
  <c r="N48" i="29"/>
  <c r="O48" i="29"/>
  <c r="P48" i="29"/>
  <c r="E48" i="29"/>
  <c r="F34" i="29"/>
  <c r="G34" i="29"/>
  <c r="H34" i="29"/>
  <c r="I34" i="29"/>
  <c r="J34" i="29"/>
  <c r="K34" i="29"/>
  <c r="L34" i="29"/>
  <c r="M34" i="29"/>
  <c r="N34" i="29"/>
  <c r="O34" i="29"/>
  <c r="P34" i="29"/>
  <c r="E34" i="29"/>
  <c r="F18" i="29"/>
  <c r="G18" i="29"/>
  <c r="H18" i="29"/>
  <c r="I18" i="29"/>
  <c r="J18" i="29"/>
  <c r="K18" i="29"/>
  <c r="L18" i="29"/>
  <c r="M18" i="29"/>
  <c r="N18" i="29"/>
  <c r="O18" i="29"/>
  <c r="P18" i="29"/>
  <c r="E18" i="29"/>
  <c r="N130" i="29" l="1"/>
  <c r="J130" i="29"/>
  <c r="F130" i="29"/>
  <c r="E130" i="29"/>
  <c r="M130" i="29"/>
  <c r="I130" i="29"/>
  <c r="G67" i="29"/>
  <c r="K67" i="29"/>
  <c r="P67" i="29"/>
  <c r="O67" i="29"/>
  <c r="L67" i="29"/>
  <c r="F67" i="29"/>
  <c r="H67" i="29"/>
  <c r="E67" i="29"/>
  <c r="N67" i="29"/>
  <c r="M67" i="29"/>
  <c r="J67" i="29"/>
  <c r="I67" i="29"/>
  <c r="L130" i="29"/>
  <c r="H130" i="29"/>
  <c r="K130" i="29"/>
  <c r="D131" i="29"/>
  <c r="D132" i="29" s="1"/>
  <c r="G130" i="29"/>
  <c r="I131" i="29" l="1"/>
  <c r="I132" i="29" s="1"/>
  <c r="N131" i="29"/>
  <c r="N132" i="29" s="1"/>
  <c r="F131" i="29"/>
  <c r="F132" i="29" s="1"/>
  <c r="M131" i="29"/>
  <c r="M132" i="29" s="1"/>
  <c r="J131" i="29"/>
  <c r="J132" i="29" s="1"/>
  <c r="E131" i="29"/>
  <c r="E132" i="29" s="1"/>
  <c r="L131" i="29"/>
  <c r="L132" i="29" s="1"/>
  <c r="G131" i="29"/>
  <c r="G132" i="29" s="1"/>
  <c r="K131" i="29"/>
  <c r="K132" i="29" s="1"/>
  <c r="H131" i="29"/>
  <c r="H132" i="29" s="1"/>
  <c r="O131" i="29"/>
  <c r="O132" i="29" s="1"/>
  <c r="P131" i="29"/>
  <c r="P132" i="29" s="1"/>
</calcChain>
</file>

<file path=xl/comments1.xml><?xml version="1.0" encoding="utf-8"?>
<comments xmlns="http://schemas.openxmlformats.org/spreadsheetml/2006/main">
  <authors>
    <author>admin</author>
  </authors>
  <commentList>
    <comment ref="A17" authorId="0" shapeId="0">
      <text>
        <r>
          <rPr>
            <b/>
            <sz val="9"/>
            <color indexed="81"/>
            <rFont val="Tahoma"/>
            <family val="2"/>
            <charset val="204"/>
          </rPr>
          <t>admin: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  <comment ref="A25" authorId="0" shapeId="0">
      <text>
        <r>
          <rPr>
            <b/>
            <sz val="9"/>
            <color indexed="81"/>
            <rFont val="Tahoma"/>
            <family val="2"/>
            <charset val="204"/>
          </rPr>
          <t>admin: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  <comment ref="A33" authorId="0" shapeId="0">
      <text>
        <r>
          <rPr>
            <b/>
            <sz val="9"/>
            <color indexed="81"/>
            <rFont val="Tahoma"/>
            <family val="2"/>
            <charset val="204"/>
          </rPr>
          <t>admin: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  <comment ref="A47" authorId="0" shapeId="0">
      <text>
        <r>
          <rPr>
            <b/>
            <sz val="9"/>
            <color indexed="81"/>
            <rFont val="Tahoma"/>
            <family val="2"/>
            <charset val="204"/>
          </rPr>
          <t>admin: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  <comment ref="A65" authorId="0" shapeId="0">
      <text>
        <r>
          <rPr>
            <b/>
            <sz val="9"/>
            <color indexed="81"/>
            <rFont val="Tahoma"/>
            <family val="2"/>
            <charset val="204"/>
          </rPr>
          <t>admin: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  <comment ref="A87" authorId="0" shapeId="0">
      <text>
        <r>
          <rPr>
            <b/>
            <sz val="9"/>
            <color indexed="81"/>
            <rFont val="Tahoma"/>
            <family val="2"/>
            <charset val="204"/>
          </rPr>
          <t>admin: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  <comment ref="A95" authorId="0" shapeId="0">
      <text>
        <r>
          <rPr>
            <b/>
            <sz val="9"/>
            <color indexed="81"/>
            <rFont val="Tahoma"/>
            <family val="2"/>
            <charset val="204"/>
          </rPr>
          <t>admin: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  <comment ref="A103" authorId="0" shapeId="0">
      <text>
        <r>
          <rPr>
            <b/>
            <sz val="9"/>
            <color indexed="81"/>
            <rFont val="Tahoma"/>
            <family val="2"/>
            <charset val="204"/>
          </rPr>
          <t>admin: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  <comment ref="A111" authorId="0" shapeId="0">
      <text>
        <r>
          <rPr>
            <b/>
            <sz val="9"/>
            <color indexed="81"/>
            <rFont val="Tahoma"/>
            <family val="2"/>
            <charset val="204"/>
          </rPr>
          <t>admin: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  <comment ref="A119" authorId="0" shapeId="0">
      <text>
        <r>
          <rPr>
            <b/>
            <sz val="9"/>
            <color indexed="81"/>
            <rFont val="Tahoma"/>
            <family val="2"/>
            <charset val="204"/>
          </rPr>
          <t>admin: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  <comment ref="A127" authorId="0" shapeId="0">
      <text>
        <r>
          <rPr>
            <b/>
            <sz val="9"/>
            <color indexed="81"/>
            <rFont val="Tahoma"/>
            <family val="2"/>
            <charset val="204"/>
          </rPr>
          <t>admin: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<sst xmlns="http://schemas.openxmlformats.org/spreadsheetml/2006/main" count="221" uniqueCount="120">
  <si>
    <t>Энер.ценность (ККАЛ)</t>
  </si>
  <si>
    <t>Омлет натуральный</t>
  </si>
  <si>
    <t>Чай с сахаром</t>
  </si>
  <si>
    <t>1 неделя</t>
  </si>
  <si>
    <t>№ Сб.рец</t>
  </si>
  <si>
    <t>Наименование продуктов</t>
  </si>
  <si>
    <t>Са</t>
  </si>
  <si>
    <t>Р</t>
  </si>
  <si>
    <t>Mg</t>
  </si>
  <si>
    <t>Fe</t>
  </si>
  <si>
    <t>Понедельник</t>
  </si>
  <si>
    <t>Батон высший сорт</t>
  </si>
  <si>
    <t>Хлеб сельский/белый</t>
  </si>
  <si>
    <t>20/20</t>
  </si>
  <si>
    <t>Итого:</t>
  </si>
  <si>
    <t>ВТОРНИК</t>
  </si>
  <si>
    <t>СРЕДА</t>
  </si>
  <si>
    <t>Каша геркулесовая молочная с маслом сливочным</t>
  </si>
  <si>
    <t>ЧЕТВЕРГ</t>
  </si>
  <si>
    <t>Запеканка из творога со сгущенным молоком</t>
  </si>
  <si>
    <t>ПЯТНИЦА</t>
  </si>
  <si>
    <t>Кисель детский витаминизированный</t>
  </si>
  <si>
    <t>Каша пшеничная молочная</t>
  </si>
  <si>
    <t>Каша манная молочная с маслом сливочным</t>
  </si>
  <si>
    <t>Меню дополнительного питания</t>
  </si>
  <si>
    <t>Блины со сгущенным молоком</t>
  </si>
  <si>
    <t>250/10</t>
  </si>
  <si>
    <t>СУББОТА</t>
  </si>
  <si>
    <t>Бутерброд с сыром</t>
  </si>
  <si>
    <t>200/5</t>
  </si>
  <si>
    <t>2 неделя</t>
  </si>
  <si>
    <t>250/11</t>
  </si>
  <si>
    <t>Всего:</t>
  </si>
  <si>
    <t>Всего за 12 дней:</t>
  </si>
  <si>
    <t>В среднем на 1 учащегося в день</t>
  </si>
  <si>
    <t>Всего за 6 дней:</t>
  </si>
  <si>
    <t>Согласовано</t>
  </si>
  <si>
    <t>Директор ООО"АБК-Пэймент"</t>
  </si>
  <si>
    <t>Рахматуллин Р.Р.</t>
  </si>
  <si>
    <t>Суп - лапша с картофелем с мясом птицы</t>
  </si>
  <si>
    <t>174/ 2017</t>
  </si>
  <si>
    <t>Каша молочная кукурузная с маслом сливочным</t>
  </si>
  <si>
    <t>200/3</t>
  </si>
  <si>
    <t>табл 6 стр 134 Дели +,2012</t>
  </si>
  <si>
    <t>табл 6 стр 144 Дели +,2012</t>
  </si>
  <si>
    <t>Выход,г</t>
  </si>
  <si>
    <t>№3 /2017</t>
  </si>
  <si>
    <t>№ 102/2017</t>
  </si>
  <si>
    <t>Курица отварная</t>
  </si>
  <si>
    <t>№99 /2017</t>
  </si>
  <si>
    <t xml:space="preserve">Суп из овощей с фрикадельками мясными </t>
  </si>
  <si>
    <t>98/2017</t>
  </si>
  <si>
    <t>150/20</t>
  </si>
  <si>
    <t>№ 84/2017</t>
  </si>
  <si>
    <t>№ 181/2017</t>
  </si>
  <si>
    <t>№ 103,288/2017</t>
  </si>
  <si>
    <t>№ 210/2017</t>
  </si>
  <si>
    <t>№ 119,105/2017</t>
  </si>
  <si>
    <t>№ 96/2017</t>
  </si>
  <si>
    <t>№ 397/2017</t>
  </si>
  <si>
    <t>№ 376/2017</t>
  </si>
  <si>
    <t>№ 173/2017</t>
  </si>
  <si>
    <t>№ 288/2017</t>
  </si>
  <si>
    <t>№ 358/2017</t>
  </si>
  <si>
    <t>№ 82,109/2017</t>
  </si>
  <si>
    <t>№ 97,288/2017</t>
  </si>
  <si>
    <t>№ 233/2017</t>
  </si>
  <si>
    <t>№ 377/2017</t>
  </si>
  <si>
    <t>№ 99,105/2017</t>
  </si>
  <si>
    <t>№ 103,297/2017</t>
  </si>
  <si>
    <t>№ 174/2017</t>
  </si>
  <si>
    <t>№ 88/2017</t>
  </si>
  <si>
    <t>Разработано____________</t>
  </si>
  <si>
    <t>Каша молочная пшенная с маслом сливочным</t>
  </si>
  <si>
    <t>ООО "АБК-Пэймент"</t>
  </si>
  <si>
    <t>Примерное двенадцатидневное цикличное дополнительное меню группы продленного дня</t>
  </si>
  <si>
    <t>Стоимость,руб</t>
  </si>
  <si>
    <t>40</t>
  </si>
  <si>
    <t>Белки,г</t>
  </si>
  <si>
    <t>Жиры,г</t>
  </si>
  <si>
    <t>Угл-ды,г</t>
  </si>
  <si>
    <t>В1,мг</t>
  </si>
  <si>
    <t>С,мг</t>
  </si>
  <si>
    <t>А,мкг</t>
  </si>
  <si>
    <t>Е,мг</t>
  </si>
  <si>
    <t>№ 342/2017</t>
  </si>
  <si>
    <t>Компот из свежих яблок</t>
  </si>
  <si>
    <t>190/10</t>
  </si>
  <si>
    <t>№ 346/2017</t>
  </si>
  <si>
    <t>Хим.состав и калорийность российских продуктов питания,табл 6, стр 144 , 2012 Дели +</t>
  </si>
  <si>
    <t>Хлеб ржаной</t>
  </si>
  <si>
    <t>№ 343/2017</t>
  </si>
  <si>
    <t>Каша ячневая молочная с маслом сливочным</t>
  </si>
  <si>
    <t xml:space="preserve">Чай с сахаром,с лимоном </t>
  </si>
  <si>
    <t>185/10/5</t>
  </si>
  <si>
    <t>Чай с сахаром с яблоком</t>
  </si>
  <si>
    <t>180/10/10</t>
  </si>
  <si>
    <t>250/11/7</t>
  </si>
  <si>
    <t>Борщ из свежей капусты, с мясом птицы,со сметаной</t>
  </si>
  <si>
    <t>250/15</t>
  </si>
  <si>
    <t>Компот из сухофруктов</t>
  </si>
  <si>
    <t>Рассольник ленинградский с куриными фрикадельками,со сметаной</t>
  </si>
  <si>
    <t>Суп крестьянский с крупой,с мясными фрикадельками, со сметаной</t>
  </si>
  <si>
    <t>180/3</t>
  </si>
  <si>
    <t>90/20</t>
  </si>
  <si>
    <t>Борщ из свежей капусты с мясом птицы,со сметаной</t>
  </si>
  <si>
    <t>250/10/7</t>
  </si>
  <si>
    <t>Суп картофельный с мясными фрикадкельками</t>
  </si>
  <si>
    <t>180/5</t>
  </si>
  <si>
    <t>Суп картофельный с макаронными изделиями,с мясными фрикадельками</t>
  </si>
  <si>
    <t>200/11</t>
  </si>
  <si>
    <t>ПОНЕДЕЛЬНИК</t>
  </si>
  <si>
    <t>Чай с сахаром, с лимоном</t>
  </si>
  <si>
    <t>для учащихся образовательных учреждений Республики Татарстан</t>
  </si>
  <si>
    <t xml:space="preserve">учреждения </t>
  </si>
  <si>
    <t xml:space="preserve">Руководитель общеобразовательного </t>
  </si>
  <si>
    <t>Суп гороховый с гренками</t>
  </si>
  <si>
    <t>Щи из свежей капусты с картофелем на курином бульоне,со сметаной</t>
  </si>
  <si>
    <t>Суп картофельный с фасолью с мясом птицы</t>
  </si>
  <si>
    <t>Суп из овощей на курином бульоне, со сметаной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</si>
</sst>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₽_-;\-* #,##0.00\ _₽_-;_-* &quot;-&quot;??\ _₽_-;_-@_-"/>
    <numFmt numFmtId="164" formatCode="0.0"/>
    <numFmt numFmtId="165" formatCode="#,##0.00_ ;\-#,##0.00\ "/>
    <numFmt numFmtId="166" formatCode="0.000;[Red]0.000"/>
  </numFmts>
  <fonts count="20" x14ac:knownFonts="1">
    <font>
      <sz val="10"/>
      <color theme="1"/>
      <name val="Calibri"/>
      <scheme val="minor"/>
    </font>
    <font>
      <sz val="14"/>
      <color theme="1"/>
      <name val="Times New Roman"/>
      <family val="1"/>
      <charset val="204"/>
    </font>
    <font>
      <b/>
      <sz val="14"/>
      <name val="Times New Roman"/>
      <family val="1"/>
      <charset val="204"/>
    </font>
    <font>
      <sz val="14"/>
      <name val="Times New Roman"/>
      <family val="1"/>
      <charset val="204"/>
    </font>
    <font>
      <sz val="10"/>
      <name val="Calibri"/>
      <family val="2"/>
      <charset val="204"/>
      <scheme val="minor"/>
    </font>
    <font>
      <b/>
      <sz val="10"/>
      <name val="Times New Roman"/>
      <family val="1"/>
      <charset val="204"/>
    </font>
    <font>
      <sz val="8"/>
      <name val="Arial Cyr"/>
      <charset val="204"/>
    </font>
    <font>
      <sz val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name val="Arial Cyr"/>
      <charset val="204"/>
    </font>
    <font>
      <sz val="11"/>
      <name val="Arial Cyr"/>
      <charset val="204"/>
    </font>
    <font>
      <b/>
      <sz val="9"/>
      <color indexed="81"/>
      <name val="Tahoma"/>
      <family val="2"/>
      <charset val="204"/>
    </font>
    <font>
      <sz val="9"/>
      <color indexed="81"/>
      <name val="Tahoma"/>
      <family val="2"/>
      <charset val="204"/>
    </font>
    <font>
      <b/>
      <sz val="14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6"/>
      <name val="Times New Roman"/>
      <family val="1"/>
      <charset val="204"/>
    </font>
    <font>
      <sz val="9"/>
      <name val="Times New Roman"/>
      <family val="1"/>
      <charset val="204"/>
    </font>
    <font>
      <b/>
      <sz val="12"/>
      <name val="Times New Roman"/>
      <family val="1"/>
      <charset val="204"/>
    </font>
    <font>
      <sz val="14"/>
      <name val="Arial Cyr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>
      <alignment vertical="top"/>
    </xf>
  </cellStyleXfs>
  <cellXfs count="155">
    <xf numFmtId="0" fontId="0" fillId="0" borderId="0" xfId="0" applyAlignment="1">
      <alignment vertical="top"/>
    </xf>
    <xf numFmtId="0" fontId="1" fillId="0" borderId="0" xfId="0" applyFont="1" applyAlignment="1">
      <alignment vertical="top"/>
    </xf>
    <xf numFmtId="0" fontId="2" fillId="0" borderId="0" xfId="0" applyFont="1" applyAlignment="1">
      <alignment vertical="top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vertical="top"/>
    </xf>
    <xf numFmtId="0" fontId="3" fillId="0" borderId="0" xfId="0" applyFont="1" applyAlignment="1">
      <alignment horizontal="center" vertical="top"/>
    </xf>
    <xf numFmtId="0" fontId="1" fillId="3" borderId="0" xfId="0" applyFont="1" applyFill="1" applyAlignment="1">
      <alignment vertical="top"/>
    </xf>
    <xf numFmtId="0" fontId="1" fillId="0" borderId="0" xfId="0" applyFont="1" applyAlignment="1">
      <alignment horizontal="center" vertical="top"/>
    </xf>
    <xf numFmtId="0" fontId="4" fillId="0" borderId="0" xfId="0" applyFont="1" applyAlignment="1">
      <alignment horizont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top"/>
    </xf>
    <xf numFmtId="0" fontId="7" fillId="0" borderId="0" xfId="0" applyFont="1" applyBorder="1" applyAlignment="1">
      <alignment horizontal="center" vertical="top"/>
    </xf>
    <xf numFmtId="0" fontId="8" fillId="0" borderId="0" xfId="0" applyFont="1" applyBorder="1" applyAlignment="1">
      <alignment vertical="top"/>
    </xf>
    <xf numFmtId="0" fontId="11" fillId="0" borderId="0" xfId="0" applyFont="1" applyAlignment="1"/>
    <xf numFmtId="0" fontId="15" fillId="0" borderId="0" xfId="0" applyFont="1" applyAlignment="1">
      <alignment vertical="top"/>
    </xf>
    <xf numFmtId="164" fontId="11" fillId="0" borderId="0" xfId="0" applyNumberFormat="1" applyFont="1" applyBorder="1" applyAlignment="1"/>
    <xf numFmtId="0" fontId="11" fillId="0" borderId="0" xfId="0" applyFont="1" applyBorder="1" applyAlignment="1"/>
    <xf numFmtId="0" fontId="11" fillId="0" borderId="0" xfId="0" applyFont="1" applyAlignment="1">
      <alignment horizontal="center"/>
    </xf>
    <xf numFmtId="0" fontId="11" fillId="0" borderId="0" xfId="0" applyFont="1" applyAlignment="1">
      <alignment horizontal="right"/>
    </xf>
    <xf numFmtId="164" fontId="11" fillId="0" borderId="1" xfId="0" applyNumberFormat="1" applyFont="1" applyBorder="1" applyAlignment="1"/>
    <xf numFmtId="0" fontId="15" fillId="0" borderId="0" xfId="0" applyFont="1" applyAlignment="1">
      <alignment horizontal="center" vertical="center"/>
    </xf>
    <xf numFmtId="164" fontId="11" fillId="0" borderId="0" xfId="0" applyNumberFormat="1" applyFont="1" applyAlignment="1"/>
    <xf numFmtId="0" fontId="11" fillId="0" borderId="1" xfId="0" applyFont="1" applyFill="1" applyBorder="1" applyAlignment="1"/>
    <xf numFmtId="0" fontId="11" fillId="0" borderId="1" xfId="0" applyFont="1" applyBorder="1" applyAlignment="1"/>
    <xf numFmtId="0" fontId="3" fillId="0" borderId="0" xfId="0" applyFont="1" applyBorder="1" applyAlignment="1">
      <alignment horizontal="center" vertical="top"/>
    </xf>
    <xf numFmtId="0" fontId="3" fillId="0" borderId="0" xfId="0" applyFont="1" applyBorder="1" applyAlignment="1">
      <alignment vertical="top"/>
    </xf>
    <xf numFmtId="0" fontId="3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vertical="top"/>
    </xf>
    <xf numFmtId="0" fontId="1" fillId="0" borderId="0" xfId="0" applyFont="1" applyBorder="1" applyAlignment="1">
      <alignment horizontal="center" vertical="top"/>
    </xf>
    <xf numFmtId="0" fontId="2" fillId="0" borderId="0" xfId="0" applyFont="1" applyBorder="1" applyAlignment="1">
      <alignment horizontal="center" vertical="center"/>
    </xf>
    <xf numFmtId="10" fontId="3" fillId="3" borderId="0" xfId="0" applyNumberFormat="1" applyFont="1" applyFill="1" applyBorder="1" applyAlignment="1">
      <alignment horizontal="center" vertical="top"/>
    </xf>
    <xf numFmtId="0" fontId="3" fillId="3" borderId="0" xfId="0" applyFont="1" applyFill="1" applyBorder="1" applyAlignment="1">
      <alignment horizontal="left" vertical="top"/>
    </xf>
    <xf numFmtId="0" fontId="3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top"/>
    </xf>
    <xf numFmtId="0" fontId="3" fillId="4" borderId="0" xfId="0" applyFont="1" applyFill="1" applyBorder="1" applyAlignment="1">
      <alignment horizontal="center" vertical="top"/>
    </xf>
    <xf numFmtId="0" fontId="2" fillId="3" borderId="0" xfId="0" applyFont="1" applyFill="1" applyBorder="1" applyAlignment="1">
      <alignment horizontal="center" vertical="top"/>
    </xf>
    <xf numFmtId="0" fontId="3" fillId="3" borderId="0" xfId="0" applyFont="1" applyFill="1" applyBorder="1" applyAlignment="1">
      <alignment vertical="top"/>
    </xf>
    <xf numFmtId="49" fontId="2" fillId="3" borderId="0" xfId="0" applyNumberFormat="1" applyFont="1" applyFill="1" applyBorder="1" applyAlignment="1">
      <alignment horizontal="right" vertical="center"/>
    </xf>
    <xf numFmtId="2" fontId="2" fillId="0" borderId="0" xfId="0" applyNumberFormat="1" applyFont="1" applyBorder="1" applyAlignment="1">
      <alignment horizontal="center" vertical="top"/>
    </xf>
    <xf numFmtId="0" fontId="3" fillId="3" borderId="0" xfId="0" applyFont="1" applyFill="1" applyBorder="1" applyAlignment="1">
      <alignment horizontal="left" vertical="top" wrapText="1"/>
    </xf>
    <xf numFmtId="0" fontId="2" fillId="4" borderId="0" xfId="0" applyFont="1" applyFill="1" applyBorder="1" applyAlignment="1">
      <alignment horizontal="right" vertical="center"/>
    </xf>
    <xf numFmtId="0" fontId="2" fillId="4" borderId="0" xfId="0" applyFont="1" applyFill="1" applyBorder="1" applyAlignment="1">
      <alignment horizontal="center" vertical="top"/>
    </xf>
    <xf numFmtId="1" fontId="2" fillId="4" borderId="0" xfId="0" applyNumberFormat="1" applyFont="1" applyFill="1" applyBorder="1" applyAlignment="1">
      <alignment horizontal="center" vertical="top"/>
    </xf>
    <xf numFmtId="0" fontId="2" fillId="3" borderId="0" xfId="0" applyFont="1" applyFill="1" applyBorder="1" applyAlignment="1">
      <alignment horizontal="left" vertic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top"/>
    </xf>
    <xf numFmtId="0" fontId="1" fillId="0" borderId="2" xfId="0" applyFont="1" applyBorder="1" applyAlignment="1">
      <alignment vertical="top"/>
    </xf>
    <xf numFmtId="0" fontId="1" fillId="0" borderId="2" xfId="0" applyFont="1" applyBorder="1" applyAlignment="1">
      <alignment horizontal="center" vertical="top"/>
    </xf>
    <xf numFmtId="0" fontId="2" fillId="3" borderId="2" xfId="0" applyFont="1" applyFill="1" applyBorder="1" applyAlignment="1">
      <alignment vertical="top"/>
    </xf>
    <xf numFmtId="10" fontId="3" fillId="3" borderId="2" xfId="0" applyNumberFormat="1" applyFont="1" applyFill="1" applyBorder="1" applyAlignment="1">
      <alignment horizontal="center" vertical="top"/>
    </xf>
    <xf numFmtId="0" fontId="3" fillId="3" borderId="2" xfId="0" applyFont="1" applyFill="1" applyBorder="1" applyAlignment="1">
      <alignment horizontal="left" vertical="top"/>
    </xf>
    <xf numFmtId="0" fontId="3" fillId="3" borderId="2" xfId="0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top"/>
    </xf>
    <xf numFmtId="0" fontId="3" fillId="4" borderId="2" xfId="0" applyFont="1" applyFill="1" applyBorder="1" applyAlignment="1">
      <alignment horizontal="left" vertical="top"/>
    </xf>
    <xf numFmtId="0" fontId="3" fillId="4" borderId="2" xfId="0" applyFont="1" applyFill="1" applyBorder="1" applyAlignment="1">
      <alignment horizontal="center" vertical="center"/>
    </xf>
    <xf numFmtId="0" fontId="3" fillId="4" borderId="2" xfId="0" applyFont="1" applyFill="1" applyBorder="1" applyAlignment="1">
      <alignment horizontal="center" vertical="top"/>
    </xf>
    <xf numFmtId="0" fontId="1" fillId="3" borderId="2" xfId="0" applyFont="1" applyFill="1" applyBorder="1" applyAlignment="1">
      <alignment vertical="top"/>
    </xf>
    <xf numFmtId="0" fontId="1" fillId="3" borderId="2" xfId="0" applyFont="1" applyFill="1" applyBorder="1" applyAlignment="1">
      <alignment horizontal="center" vertical="top"/>
    </xf>
    <xf numFmtId="0" fontId="2" fillId="3" borderId="2" xfId="0" applyFont="1" applyFill="1" applyBorder="1" applyAlignment="1">
      <alignment horizontal="center" vertical="top"/>
    </xf>
    <xf numFmtId="2" fontId="2" fillId="3" borderId="2" xfId="0" applyNumberFormat="1" applyFont="1" applyFill="1" applyBorder="1" applyAlignment="1">
      <alignment horizontal="center" vertical="top"/>
    </xf>
    <xf numFmtId="0" fontId="3" fillId="3" borderId="2" xfId="0" applyFont="1" applyFill="1" applyBorder="1" applyAlignment="1">
      <alignment vertical="top"/>
    </xf>
    <xf numFmtId="0" fontId="3" fillId="0" borderId="2" xfId="0" applyFont="1" applyBorder="1" applyAlignment="1">
      <alignment horizontal="center" vertical="center"/>
    </xf>
    <xf numFmtId="43" fontId="2" fillId="3" borderId="2" xfId="0" applyNumberFormat="1" applyFont="1" applyFill="1" applyBorder="1" applyAlignment="1">
      <alignment vertical="top"/>
    </xf>
    <xf numFmtId="0" fontId="2" fillId="3" borderId="2" xfId="0" applyFont="1" applyFill="1" applyBorder="1" applyAlignment="1">
      <alignment horizontal="left" vertical="top"/>
    </xf>
    <xf numFmtId="0" fontId="3" fillId="0" borderId="2" xfId="0" applyFont="1" applyBorder="1" applyAlignment="1"/>
    <xf numFmtId="0" fontId="3" fillId="0" borderId="2" xfId="0" applyFont="1" applyBorder="1" applyAlignment="1">
      <alignment vertical="top"/>
    </xf>
    <xf numFmtId="0" fontId="3" fillId="0" borderId="2" xfId="0" applyFont="1" applyBorder="1" applyAlignment="1">
      <alignment horizontal="center" vertical="top"/>
    </xf>
    <xf numFmtId="0" fontId="3" fillId="0" borderId="2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center" vertical="center" wrapText="1"/>
    </xf>
    <xf numFmtId="2" fontId="2" fillId="0" borderId="2" xfId="0" applyNumberFormat="1" applyFont="1" applyBorder="1" applyAlignment="1">
      <alignment horizontal="center" vertical="top"/>
    </xf>
    <xf numFmtId="0" fontId="2" fillId="4" borderId="2" xfId="0" applyFont="1" applyFill="1" applyBorder="1" applyAlignment="1">
      <alignment horizontal="left" vertical="top" wrapText="1"/>
    </xf>
    <xf numFmtId="2" fontId="3" fillId="3" borderId="2" xfId="0" applyNumberFormat="1" applyFont="1" applyFill="1" applyBorder="1" applyAlignment="1">
      <alignment horizontal="center" vertical="top"/>
    </xf>
    <xf numFmtId="2" fontId="3" fillId="3" borderId="2" xfId="0" applyNumberFormat="1" applyFont="1" applyFill="1" applyBorder="1" applyAlignment="1">
      <alignment horizontal="center" vertical="top" wrapText="1"/>
    </xf>
    <xf numFmtId="2" fontId="1" fillId="3" borderId="2" xfId="0" applyNumberFormat="1" applyFont="1" applyFill="1" applyBorder="1" applyAlignment="1">
      <alignment vertical="top"/>
    </xf>
    <xf numFmtId="2" fontId="1" fillId="3" borderId="2" xfId="0" applyNumberFormat="1" applyFont="1" applyFill="1" applyBorder="1" applyAlignment="1">
      <alignment horizontal="center" vertical="top"/>
    </xf>
    <xf numFmtId="0" fontId="2" fillId="0" borderId="2" xfId="0" applyFont="1" applyBorder="1" applyAlignment="1">
      <alignment horizontal="center" vertical="top"/>
    </xf>
    <xf numFmtId="165" fontId="2" fillId="3" borderId="2" xfId="0" applyNumberFormat="1" applyFont="1" applyFill="1" applyBorder="1" applyAlignment="1">
      <alignment horizontal="center" vertical="top"/>
    </xf>
    <xf numFmtId="49" fontId="2" fillId="3" borderId="2" xfId="0" applyNumberFormat="1" applyFont="1" applyFill="1" applyBorder="1" applyAlignment="1">
      <alignment horizontal="center" vertical="center"/>
    </xf>
    <xf numFmtId="0" fontId="3" fillId="3" borderId="2" xfId="0" applyFont="1" applyFill="1" applyBorder="1" applyAlignment="1">
      <alignment horizontal="left" vertical="top" wrapText="1"/>
    </xf>
    <xf numFmtId="0" fontId="2" fillId="4" borderId="2" xfId="0" applyFont="1" applyFill="1" applyBorder="1" applyAlignment="1">
      <alignment horizontal="right" vertical="center"/>
    </xf>
    <xf numFmtId="2" fontId="2" fillId="4" borderId="2" xfId="0" applyNumberFormat="1" applyFont="1" applyFill="1" applyBorder="1" applyAlignment="1">
      <alignment horizontal="center" vertical="top"/>
    </xf>
    <xf numFmtId="0" fontId="2" fillId="4" borderId="2" xfId="0" applyFont="1" applyFill="1" applyBorder="1" applyAlignment="1">
      <alignment horizontal="left" vertical="center"/>
    </xf>
    <xf numFmtId="0" fontId="2" fillId="4" borderId="2" xfId="0" applyFont="1" applyFill="1" applyBorder="1" applyAlignment="1">
      <alignment horizontal="center" vertical="top"/>
    </xf>
    <xf numFmtId="1" fontId="2" fillId="4" borderId="2" xfId="0" applyNumberFormat="1" applyFont="1" applyFill="1" applyBorder="1" applyAlignment="1">
      <alignment horizontal="center" vertical="top"/>
    </xf>
    <xf numFmtId="2" fontId="3" fillId="4" borderId="2" xfId="0" applyNumberFormat="1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2" fontId="3" fillId="4" borderId="2" xfId="0" applyNumberFormat="1" applyFont="1" applyFill="1" applyBorder="1" applyAlignment="1">
      <alignment horizontal="center" vertical="top"/>
    </xf>
    <xf numFmtId="0" fontId="3" fillId="0" borderId="2" xfId="0" applyFont="1" applyBorder="1" applyAlignment="1">
      <alignment horizontal="left" vertical="top"/>
    </xf>
    <xf numFmtId="2" fontId="3" fillId="0" borderId="2" xfId="0" applyNumberFormat="1" applyFont="1" applyBorder="1" applyAlignment="1">
      <alignment horizontal="center" vertical="top"/>
    </xf>
    <xf numFmtId="166" fontId="3" fillId="0" borderId="2" xfId="0" applyNumberFormat="1" applyFont="1" applyBorder="1" applyAlignment="1">
      <alignment horizontal="center" vertical="top"/>
    </xf>
    <xf numFmtId="2" fontId="2" fillId="0" borderId="2" xfId="0" applyNumberFormat="1" applyFont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left" vertical="top"/>
    </xf>
    <xf numFmtId="0" fontId="2" fillId="3" borderId="3" xfId="0" applyFont="1" applyFill="1" applyBorder="1" applyAlignment="1">
      <alignment vertical="top"/>
    </xf>
    <xf numFmtId="0" fontId="3" fillId="3" borderId="3" xfId="0" applyFont="1" applyFill="1" applyBorder="1" applyAlignment="1">
      <alignment horizontal="left" vertical="top"/>
    </xf>
    <xf numFmtId="0" fontId="3" fillId="4" borderId="3" xfId="0" applyFont="1" applyFill="1" applyBorder="1" applyAlignment="1">
      <alignment horizontal="left" vertical="top"/>
    </xf>
    <xf numFmtId="0" fontId="2" fillId="3" borderId="3" xfId="0" applyFont="1" applyFill="1" applyBorder="1" applyAlignment="1">
      <alignment horizontal="right" vertical="top"/>
    </xf>
    <xf numFmtId="0" fontId="3" fillId="3" borderId="3" xfId="0" applyFont="1" applyFill="1" applyBorder="1" applyAlignment="1">
      <alignment vertical="top"/>
    </xf>
    <xf numFmtId="0" fontId="2" fillId="3" borderId="3" xfId="0" applyFont="1" applyFill="1" applyBorder="1" applyAlignment="1">
      <alignment horizontal="left" vertical="top"/>
    </xf>
    <xf numFmtId="0" fontId="3" fillId="0" borderId="3" xfId="0" applyFont="1" applyBorder="1" applyAlignment="1">
      <alignment vertical="top"/>
    </xf>
    <xf numFmtId="0" fontId="3" fillId="0" borderId="3" xfId="0" applyFont="1" applyBorder="1" applyAlignment="1">
      <alignment horizontal="left" vertical="center" wrapText="1"/>
    </xf>
    <xf numFmtId="49" fontId="2" fillId="3" borderId="3" xfId="0" applyNumberFormat="1" applyFont="1" applyFill="1" applyBorder="1" applyAlignment="1">
      <alignment horizontal="right" vertical="center"/>
    </xf>
    <xf numFmtId="0" fontId="2" fillId="4" borderId="3" xfId="0" applyFont="1" applyFill="1" applyBorder="1" applyAlignment="1">
      <alignment horizontal="left" vertical="top" wrapText="1"/>
    </xf>
    <xf numFmtId="0" fontId="3" fillId="3" borderId="3" xfId="0" applyFont="1" applyFill="1" applyBorder="1" applyAlignment="1">
      <alignment horizontal="left" vertical="top" wrapText="1"/>
    </xf>
    <xf numFmtId="0" fontId="2" fillId="4" borderId="3" xfId="0" applyFont="1" applyFill="1" applyBorder="1" applyAlignment="1">
      <alignment horizontal="right" vertical="center"/>
    </xf>
    <xf numFmtId="0" fontId="3" fillId="3" borderId="3" xfId="0" applyFont="1" applyFill="1" applyBorder="1" applyAlignment="1">
      <alignment vertical="top" wrapText="1"/>
    </xf>
    <xf numFmtId="0" fontId="3" fillId="0" borderId="3" xfId="0" applyFont="1" applyBorder="1" applyAlignment="1">
      <alignment horizontal="left" vertical="top"/>
    </xf>
    <xf numFmtId="0" fontId="6" fillId="3" borderId="2" xfId="0" applyFont="1" applyFill="1" applyBorder="1" applyAlignment="1">
      <alignment horizontal="center" wrapText="1"/>
    </xf>
    <xf numFmtId="0" fontId="10" fillId="3" borderId="2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 vertical="top"/>
    </xf>
    <xf numFmtId="0" fontId="3" fillId="2" borderId="2" xfId="0" applyFont="1" applyFill="1" applyBorder="1" applyAlignment="1">
      <alignment horizontal="center" vertical="top"/>
    </xf>
    <xf numFmtId="17" fontId="3" fillId="0" borderId="2" xfId="0" applyNumberFormat="1" applyFont="1" applyBorder="1" applyAlignment="1">
      <alignment horizontal="center" vertical="top"/>
    </xf>
    <xf numFmtId="0" fontId="17" fillId="0" borderId="2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center" vertical="top"/>
    </xf>
    <xf numFmtId="0" fontId="3" fillId="3" borderId="3" xfId="0" applyFont="1" applyFill="1" applyBorder="1" applyAlignment="1">
      <alignment horizontal="left" vertical="center"/>
    </xf>
    <xf numFmtId="2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 wrapText="1"/>
    </xf>
    <xf numFmtId="2" fontId="1" fillId="0" borderId="2" xfId="0" applyNumberFormat="1" applyFont="1" applyBorder="1" applyAlignment="1">
      <alignment vertical="top"/>
    </xf>
    <xf numFmtId="2" fontId="1" fillId="0" borderId="2" xfId="0" applyNumberFormat="1" applyFont="1" applyBorder="1" applyAlignment="1">
      <alignment horizontal="center" vertical="top"/>
    </xf>
    <xf numFmtId="0" fontId="2" fillId="3" borderId="2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right" vertical="center"/>
    </xf>
    <xf numFmtId="0" fontId="2" fillId="0" borderId="2" xfId="0" applyFont="1" applyBorder="1" applyAlignment="1">
      <alignment vertical="top"/>
    </xf>
    <xf numFmtId="0" fontId="3" fillId="0" borderId="2" xfId="0" applyFont="1" applyBorder="1" applyAlignment="1">
      <alignment horizontal="left" vertical="top" wrapText="1"/>
    </xf>
    <xf numFmtId="164" fontId="2" fillId="4" borderId="2" xfId="0" applyNumberFormat="1" applyFont="1" applyFill="1" applyBorder="1" applyAlignment="1">
      <alignment horizontal="center" vertical="top"/>
    </xf>
    <xf numFmtId="0" fontId="3" fillId="3" borderId="2" xfId="0" applyFont="1" applyFill="1" applyBorder="1" applyAlignment="1">
      <alignment vertical="center" wrapText="1"/>
    </xf>
    <xf numFmtId="0" fontId="3" fillId="0" borderId="2" xfId="0" applyFont="1" applyBorder="1" applyAlignment="1">
      <alignment vertical="center"/>
    </xf>
    <xf numFmtId="0" fontId="3" fillId="0" borderId="2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left" vertical="center"/>
    </xf>
    <xf numFmtId="0" fontId="8" fillId="3" borderId="2" xfId="0" applyFont="1" applyFill="1" applyBorder="1" applyAlignment="1">
      <alignment horizontal="center" vertical="center" wrapText="1"/>
    </xf>
    <xf numFmtId="0" fontId="3" fillId="0" borderId="2" xfId="0" applyFont="1" applyFill="1" applyBorder="1" applyAlignment="1">
      <alignment horizontal="left" vertical="center"/>
    </xf>
    <xf numFmtId="0" fontId="5" fillId="3" borderId="2" xfId="0" applyFont="1" applyFill="1" applyBorder="1" applyAlignment="1">
      <alignment horizontal="right" vertical="center" wrapText="1"/>
    </xf>
    <xf numFmtId="1" fontId="2" fillId="0" borderId="2" xfId="0" applyNumberFormat="1" applyFont="1" applyBorder="1" applyAlignment="1">
      <alignment horizontal="center" vertical="center"/>
    </xf>
    <xf numFmtId="0" fontId="18" fillId="3" borderId="2" xfId="0" applyFont="1" applyFill="1" applyBorder="1" applyAlignment="1">
      <alignment horizontal="right" vertical="center" wrapText="1"/>
    </xf>
    <xf numFmtId="2" fontId="1" fillId="0" borderId="2" xfId="0" applyNumberFormat="1" applyFont="1" applyFill="1" applyBorder="1" applyAlignment="1">
      <alignment horizontal="center" vertical="center" wrapText="1"/>
    </xf>
    <xf numFmtId="0" fontId="2" fillId="0" borderId="2" xfId="0" applyFont="1" applyBorder="1" applyAlignment="1">
      <alignment horizontal="center"/>
    </xf>
    <xf numFmtId="0" fontId="3" fillId="0" borderId="3" xfId="0" applyFont="1" applyBorder="1" applyAlignment="1">
      <alignment vertical="center"/>
    </xf>
    <xf numFmtId="0" fontId="19" fillId="3" borderId="2" xfId="0" applyFont="1" applyFill="1" applyBorder="1" applyAlignment="1">
      <alignment horizontal="center" vertical="center" wrapText="1"/>
    </xf>
    <xf numFmtId="2" fontId="3" fillId="3" borderId="2" xfId="0" applyNumberFormat="1" applyFont="1" applyFill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164" fontId="2" fillId="0" borderId="2" xfId="0" applyNumberFormat="1" applyFont="1" applyBorder="1" applyAlignment="1">
      <alignment horizontal="center" vertical="center"/>
    </xf>
    <xf numFmtId="0" fontId="3" fillId="3" borderId="2" xfId="0" applyFont="1" applyFill="1" applyBorder="1" applyAlignment="1">
      <alignment horizontal="center" vertical="center" wrapText="1"/>
    </xf>
    <xf numFmtId="0" fontId="1" fillId="0" borderId="2" xfId="0" applyFont="1" applyFill="1" applyBorder="1" applyAlignment="1">
      <alignment vertical="center"/>
    </xf>
    <xf numFmtId="0" fontId="1" fillId="0" borderId="2" xfId="0" applyFont="1" applyFill="1" applyBorder="1" applyAlignment="1">
      <alignment horizontal="center" vertical="center"/>
    </xf>
    <xf numFmtId="166" fontId="3" fillId="0" borderId="2" xfId="0" applyNumberFormat="1" applyFont="1" applyBorder="1" applyAlignment="1">
      <alignment horizontal="center" vertical="center"/>
    </xf>
    <xf numFmtId="0" fontId="14" fillId="0" borderId="2" xfId="0" applyFont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center"/>
    </xf>
    <xf numFmtId="2" fontId="3" fillId="0" borderId="2" xfId="0" applyNumberFormat="1" applyFont="1" applyFill="1" applyBorder="1" applyAlignment="1">
      <alignment horizontal="center" vertical="center"/>
    </xf>
    <xf numFmtId="2" fontId="1" fillId="0" borderId="2" xfId="0" applyNumberFormat="1" applyFont="1" applyFill="1" applyBorder="1" applyAlignment="1">
      <alignment horizontal="center" vertical="center"/>
    </xf>
    <xf numFmtId="0" fontId="2" fillId="0" borderId="0" xfId="0" applyFont="1" applyBorder="1" applyAlignment="1">
      <alignment horizontal="center" vertical="top"/>
    </xf>
    <xf numFmtId="0" fontId="16" fillId="0" borderId="0" xfId="0" applyFont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>
    <tabColor rgb="FFFFFF00"/>
  </sheetPr>
  <dimension ref="A1:S137"/>
  <sheetViews>
    <sheetView tabSelected="1" view="pageLayout" topLeftCell="A43" zoomScale="90" zoomScaleNormal="100" zoomScalePageLayoutView="90" workbookViewId="0">
      <selection activeCell="B61" sqref="B61:D61"/>
    </sheetView>
  </sheetViews>
  <sheetFormatPr defaultRowHeight="18.75" x14ac:dyDescent="0.2"/>
  <cols>
    <col min="1" max="1" width="21.140625" style="5" customWidth="1"/>
    <col min="2" max="2" width="65.5703125" style="4" customWidth="1"/>
    <col min="3" max="3" width="17.28515625" style="4" customWidth="1"/>
    <col min="4" max="4" width="19.140625" style="3" customWidth="1"/>
    <col min="5" max="5" width="12.85546875" style="4" customWidth="1"/>
    <col min="6" max="6" width="15.140625" style="4" customWidth="1"/>
    <col min="7" max="7" width="14.140625" style="4" customWidth="1"/>
    <col min="8" max="8" width="20.85546875" style="4" customWidth="1"/>
    <col min="9" max="9" width="15.7109375" style="5" customWidth="1"/>
    <col min="10" max="10" width="14.85546875" style="5" customWidth="1"/>
    <col min="11" max="11" width="12.5703125" style="1" customWidth="1"/>
    <col min="12" max="12" width="11.85546875" style="7" customWidth="1"/>
    <col min="13" max="13" width="12.28515625" style="7" customWidth="1"/>
    <col min="14" max="14" width="12.5703125" style="7" customWidth="1"/>
    <col min="15" max="15" width="12" style="7" customWidth="1"/>
    <col min="16" max="16" width="12.28515625" style="7" customWidth="1"/>
    <col min="17" max="250" width="9.140625" style="1" customWidth="1"/>
    <col min="251" max="1022" width="8.7109375" style="1" customWidth="1"/>
    <col min="1023" max="16384" width="9.140625" style="1"/>
  </cols>
  <sheetData>
    <row r="1" spans="1:16" x14ac:dyDescent="0.2">
      <c r="A1" s="14"/>
      <c r="C1" s="14"/>
      <c r="D1" s="14"/>
      <c r="E1" s="15"/>
      <c r="F1" s="15"/>
      <c r="G1" s="15"/>
      <c r="H1" s="15"/>
      <c r="I1" s="14"/>
      <c r="J1" s="14"/>
      <c r="K1" s="14"/>
      <c r="L1" s="16"/>
      <c r="M1" s="17"/>
      <c r="N1" s="17"/>
      <c r="O1" s="14"/>
      <c r="P1" s="14"/>
    </row>
    <row r="2" spans="1:16" x14ac:dyDescent="0.2">
      <c r="A2" s="14" t="s">
        <v>72</v>
      </c>
      <c r="B2" s="14" t="s">
        <v>37</v>
      </c>
      <c r="C2" s="18"/>
      <c r="D2" s="14"/>
      <c r="E2" s="14"/>
      <c r="F2" s="15"/>
      <c r="G2" s="15"/>
      <c r="H2" s="15"/>
      <c r="I2" s="14"/>
      <c r="J2" s="14"/>
      <c r="K2" s="19" t="s">
        <v>36</v>
      </c>
      <c r="L2" s="20"/>
      <c r="M2" s="17" t="s">
        <v>115</v>
      </c>
      <c r="N2" s="17"/>
      <c r="O2" s="14"/>
      <c r="P2" s="14"/>
    </row>
    <row r="3" spans="1:16" x14ac:dyDescent="0.2">
      <c r="A3" s="14"/>
      <c r="B3" s="14" t="s">
        <v>38</v>
      </c>
      <c r="C3" s="14"/>
      <c r="D3" s="21"/>
      <c r="E3" s="14"/>
      <c r="F3" s="15"/>
      <c r="G3" s="15"/>
      <c r="H3" s="15"/>
      <c r="I3" s="14"/>
      <c r="J3" s="14"/>
      <c r="K3" s="14"/>
      <c r="L3" s="16"/>
      <c r="M3" s="17" t="s">
        <v>114</v>
      </c>
      <c r="N3" s="17"/>
      <c r="O3" s="14"/>
      <c r="P3" s="14"/>
    </row>
    <row r="4" spans="1:16" x14ac:dyDescent="0.2">
      <c r="C4" s="14"/>
      <c r="D4" s="21"/>
      <c r="E4" s="14"/>
      <c r="F4" s="18"/>
      <c r="G4" s="14"/>
      <c r="H4" s="14"/>
      <c r="I4" s="14"/>
      <c r="J4" s="14"/>
      <c r="K4" s="14"/>
      <c r="L4" s="22"/>
      <c r="M4" s="23"/>
      <c r="N4" s="24"/>
      <c r="O4" s="14"/>
      <c r="P4" s="14"/>
    </row>
    <row r="5" spans="1:16" x14ac:dyDescent="0.2">
      <c r="A5" s="17"/>
      <c r="B5" s="17"/>
      <c r="C5" s="17"/>
      <c r="D5" s="14"/>
      <c r="E5" s="14"/>
      <c r="F5" s="18"/>
      <c r="G5" s="14"/>
      <c r="H5" s="14"/>
      <c r="I5" s="14"/>
      <c r="J5" s="14"/>
      <c r="K5" s="14"/>
      <c r="L5" s="22"/>
      <c r="M5" s="14"/>
      <c r="N5" s="14"/>
      <c r="O5" s="14"/>
      <c r="P5" s="14"/>
    </row>
    <row r="6" spans="1:16" x14ac:dyDescent="0.2">
      <c r="A6" s="12"/>
      <c r="B6" s="13"/>
      <c r="C6" s="13"/>
      <c r="D6" s="9"/>
      <c r="E6" s="9"/>
      <c r="F6" s="9"/>
      <c r="G6" s="9"/>
      <c r="H6" s="9"/>
      <c r="I6" s="9"/>
      <c r="J6" s="9"/>
      <c r="K6" s="10"/>
      <c r="L6" s="10"/>
      <c r="M6" s="10"/>
      <c r="N6" s="11"/>
      <c r="O6" s="11"/>
      <c r="P6" s="11"/>
    </row>
    <row r="7" spans="1:16" x14ac:dyDescent="0.2">
      <c r="A7" s="25"/>
      <c r="B7" s="153" t="s">
        <v>74</v>
      </c>
      <c r="C7" s="153"/>
      <c r="D7" s="153"/>
      <c r="E7" s="153"/>
      <c r="F7" s="153"/>
      <c r="G7" s="153"/>
      <c r="H7" s="153"/>
      <c r="I7" s="153"/>
      <c r="J7" s="153"/>
      <c r="K7" s="153"/>
      <c r="L7" s="153"/>
      <c r="M7" s="153"/>
      <c r="N7" s="153"/>
      <c r="O7" s="153"/>
      <c r="P7" s="29"/>
    </row>
    <row r="8" spans="1:16" ht="20.25" customHeight="1" x14ac:dyDescent="0.2">
      <c r="A8" s="154" t="s">
        <v>75</v>
      </c>
      <c r="B8" s="154"/>
      <c r="C8" s="154"/>
      <c r="D8" s="154"/>
      <c r="E8" s="154"/>
      <c r="F8" s="154"/>
      <c r="G8" s="154"/>
      <c r="H8" s="154"/>
      <c r="I8" s="154"/>
      <c r="J8" s="154"/>
      <c r="K8" s="154"/>
      <c r="L8" s="154"/>
      <c r="M8" s="154"/>
      <c r="N8" s="154"/>
      <c r="O8" s="154"/>
      <c r="P8" s="154"/>
    </row>
    <row r="9" spans="1:16" x14ac:dyDescent="0.2">
      <c r="A9" s="153" t="s">
        <v>113</v>
      </c>
      <c r="B9" s="153"/>
      <c r="C9" s="153"/>
      <c r="D9" s="153"/>
      <c r="E9" s="153"/>
      <c r="F9" s="153"/>
      <c r="G9" s="153"/>
      <c r="H9" s="153"/>
      <c r="I9" s="153"/>
      <c r="J9" s="153"/>
      <c r="K9" s="153"/>
      <c r="L9" s="153"/>
      <c r="M9" s="153"/>
      <c r="N9" s="153"/>
      <c r="O9" s="153"/>
      <c r="P9" s="153"/>
    </row>
    <row r="10" spans="1:16" ht="17.25" customHeight="1" x14ac:dyDescent="0.2">
      <c r="A10" s="153" t="s">
        <v>3</v>
      </c>
      <c r="B10" s="153"/>
      <c r="C10" s="153"/>
      <c r="D10" s="153"/>
      <c r="E10" s="26"/>
      <c r="F10" s="26"/>
      <c r="G10" s="26"/>
      <c r="H10" s="26"/>
      <c r="I10" s="25"/>
      <c r="J10" s="25"/>
      <c r="K10" s="28"/>
      <c r="L10" s="29"/>
      <c r="M10" s="29"/>
      <c r="N10" s="29"/>
      <c r="O10" s="29"/>
      <c r="P10" s="29"/>
    </row>
    <row r="11" spans="1:16" ht="83.25" customHeight="1" x14ac:dyDescent="0.2">
      <c r="A11" s="45" t="s">
        <v>4</v>
      </c>
      <c r="B11" s="95" t="s">
        <v>5</v>
      </c>
      <c r="C11" s="45" t="s">
        <v>76</v>
      </c>
      <c r="D11" s="45" t="s">
        <v>45</v>
      </c>
      <c r="E11" s="46" t="s">
        <v>78</v>
      </c>
      <c r="F11" s="46" t="s">
        <v>79</v>
      </c>
      <c r="G11" s="46" t="s">
        <v>80</v>
      </c>
      <c r="H11" s="45" t="s">
        <v>0</v>
      </c>
      <c r="I11" s="46" t="s">
        <v>81</v>
      </c>
      <c r="J11" s="45" t="s">
        <v>82</v>
      </c>
      <c r="K11" s="47" t="s">
        <v>83</v>
      </c>
      <c r="L11" s="47" t="s">
        <v>84</v>
      </c>
      <c r="M11" s="47" t="s">
        <v>6</v>
      </c>
      <c r="N11" s="47" t="s">
        <v>7</v>
      </c>
      <c r="O11" s="47" t="s">
        <v>8</v>
      </c>
      <c r="P11" s="47" t="s">
        <v>9</v>
      </c>
    </row>
    <row r="12" spans="1:16" ht="21.95" customHeight="1" x14ac:dyDescent="0.2">
      <c r="A12" s="78"/>
      <c r="B12" s="96" t="s">
        <v>111</v>
      </c>
      <c r="C12" s="48"/>
      <c r="D12" s="46"/>
      <c r="E12" s="46"/>
      <c r="F12" s="46"/>
      <c r="G12" s="46"/>
      <c r="H12" s="46"/>
      <c r="I12" s="46"/>
      <c r="J12" s="46"/>
      <c r="K12" s="49"/>
      <c r="L12" s="50"/>
      <c r="M12" s="50"/>
      <c r="N12" s="50"/>
      <c r="O12" s="50"/>
      <c r="P12" s="50"/>
    </row>
    <row r="13" spans="1:16" ht="21.95" customHeight="1" x14ac:dyDescent="0.2">
      <c r="A13" s="69"/>
      <c r="B13" s="97" t="s">
        <v>24</v>
      </c>
      <c r="C13" s="51"/>
      <c r="D13" s="51"/>
      <c r="E13" s="51"/>
      <c r="F13" s="51"/>
      <c r="G13" s="51"/>
      <c r="H13" s="51"/>
      <c r="I13" s="51"/>
      <c r="J13" s="52"/>
      <c r="K13" s="49"/>
      <c r="L13" s="50"/>
      <c r="M13" s="50"/>
      <c r="N13" s="50"/>
      <c r="O13" s="50"/>
      <c r="P13" s="50"/>
    </row>
    <row r="14" spans="1:16" ht="21.95" customHeight="1" x14ac:dyDescent="0.2">
      <c r="A14" s="69" t="s">
        <v>53</v>
      </c>
      <c r="B14" s="98" t="s">
        <v>98</v>
      </c>
      <c r="C14" s="53"/>
      <c r="D14" s="131" t="s">
        <v>106</v>
      </c>
      <c r="E14" s="74">
        <v>5.3725000000000005</v>
      </c>
      <c r="F14" s="74">
        <v>6.5859999999999994</v>
      </c>
      <c r="G14" s="74">
        <v>11.1845</v>
      </c>
      <c r="H14" s="74">
        <v>133.57</v>
      </c>
      <c r="I14" s="74">
        <v>5.5766666666666666E-2</v>
      </c>
      <c r="J14" s="74">
        <v>10.703000000000001</v>
      </c>
      <c r="K14" s="122">
        <v>9.1999999999999993</v>
      </c>
      <c r="L14" s="122">
        <v>2.4539999999999997</v>
      </c>
      <c r="M14" s="122">
        <v>60.174999999999997</v>
      </c>
      <c r="N14" s="122">
        <v>74.599999999999994</v>
      </c>
      <c r="O14" s="122">
        <v>28.954999999999998</v>
      </c>
      <c r="P14" s="122">
        <v>3.4390000000000001</v>
      </c>
    </row>
    <row r="15" spans="1:16" s="6" customFormat="1" ht="21.95" customHeight="1" x14ac:dyDescent="0.2">
      <c r="A15" s="55" t="s">
        <v>54</v>
      </c>
      <c r="B15" s="99" t="s">
        <v>23</v>
      </c>
      <c r="C15" s="56"/>
      <c r="D15" s="94" t="s">
        <v>29</v>
      </c>
      <c r="E15" s="89">
        <v>5.8590476190476188</v>
      </c>
      <c r="F15" s="89">
        <v>13.839523809523808</v>
      </c>
      <c r="G15" s="89">
        <v>30.908095238095243</v>
      </c>
      <c r="H15" s="89">
        <v>272.04761904761904</v>
      </c>
      <c r="I15" s="89">
        <v>7.6190476190476197E-2</v>
      </c>
      <c r="J15" s="89">
        <v>1.1142857142857143</v>
      </c>
      <c r="K15" s="77">
        <v>75.238095238095241</v>
      </c>
      <c r="L15" s="77">
        <v>0.5452380952380953</v>
      </c>
      <c r="M15" s="77">
        <v>128.60000000000002</v>
      </c>
      <c r="N15" s="77">
        <v>114.06190476190476</v>
      </c>
      <c r="O15" s="77">
        <v>19.333333333333332</v>
      </c>
      <c r="P15" s="77">
        <v>0.45761904761904765</v>
      </c>
    </row>
    <row r="16" spans="1:16" ht="21.95" customHeight="1" x14ac:dyDescent="0.2">
      <c r="A16" s="69" t="s">
        <v>85</v>
      </c>
      <c r="B16" s="98" t="s">
        <v>86</v>
      </c>
      <c r="C16" s="53"/>
      <c r="D16" s="131">
        <v>200</v>
      </c>
      <c r="E16" s="55">
        <v>0.16</v>
      </c>
      <c r="F16" s="55">
        <v>0.16</v>
      </c>
      <c r="G16" s="55">
        <v>27.88</v>
      </c>
      <c r="H16" s="55">
        <v>114.6</v>
      </c>
      <c r="I16" s="55">
        <v>1.2E-2</v>
      </c>
      <c r="J16" s="55">
        <v>0.9</v>
      </c>
      <c r="K16" s="50">
        <v>0</v>
      </c>
      <c r="L16" s="50">
        <v>0.08</v>
      </c>
      <c r="M16" s="50">
        <v>14.180000000000001</v>
      </c>
      <c r="N16" s="50">
        <v>4.4000000000000004</v>
      </c>
      <c r="O16" s="50">
        <v>5.14</v>
      </c>
      <c r="P16" s="50">
        <v>0.95199999999999996</v>
      </c>
    </row>
    <row r="17" spans="1:16" ht="22.5" customHeight="1" x14ac:dyDescent="0.2">
      <c r="A17" s="111" t="s">
        <v>44</v>
      </c>
      <c r="B17" s="98" t="s">
        <v>12</v>
      </c>
      <c r="C17" s="53"/>
      <c r="D17" s="131" t="s">
        <v>13</v>
      </c>
      <c r="E17" s="138">
        <f>E10+E14</f>
        <v>5.3725000000000005</v>
      </c>
      <c r="F17" s="138">
        <f t="shared" ref="F17:P17" si="0">F10+F14</f>
        <v>6.5859999999999994</v>
      </c>
      <c r="G17" s="138">
        <f t="shared" si="0"/>
        <v>11.1845</v>
      </c>
      <c r="H17" s="138">
        <f t="shared" si="0"/>
        <v>133.57</v>
      </c>
      <c r="I17" s="138">
        <f t="shared" si="0"/>
        <v>5.5766666666666666E-2</v>
      </c>
      <c r="J17" s="138">
        <f t="shared" si="0"/>
        <v>10.703000000000001</v>
      </c>
      <c r="K17" s="138">
        <f t="shared" si="0"/>
        <v>9.1999999999999993</v>
      </c>
      <c r="L17" s="138">
        <f t="shared" si="0"/>
        <v>2.4539999999999997</v>
      </c>
      <c r="M17" s="138">
        <f t="shared" si="0"/>
        <v>60.174999999999997</v>
      </c>
      <c r="N17" s="138">
        <f t="shared" si="0"/>
        <v>74.599999999999994</v>
      </c>
      <c r="O17" s="138">
        <f t="shared" si="0"/>
        <v>28.954999999999998</v>
      </c>
      <c r="P17" s="138">
        <f t="shared" si="0"/>
        <v>3.4390000000000001</v>
      </c>
    </row>
    <row r="18" spans="1:16" ht="21.95" customHeight="1" x14ac:dyDescent="0.2">
      <c r="A18" s="69"/>
      <c r="B18" s="100" t="s">
        <v>14</v>
      </c>
      <c r="C18" s="61">
        <v>40</v>
      </c>
      <c r="D18" s="61">
        <v>713</v>
      </c>
      <c r="E18" s="62">
        <f>SUM(E14:E17)</f>
        <v>16.76404761904762</v>
      </c>
      <c r="F18" s="62">
        <f t="shared" ref="F18:P18" si="1">SUM(F14:F17)</f>
        <v>27.171523809523805</v>
      </c>
      <c r="G18" s="62">
        <f t="shared" si="1"/>
        <v>81.157095238095238</v>
      </c>
      <c r="H18" s="62">
        <f t="shared" si="1"/>
        <v>653.78761904761905</v>
      </c>
      <c r="I18" s="62">
        <f t="shared" si="1"/>
        <v>0.19972380952380953</v>
      </c>
      <c r="J18" s="62">
        <f t="shared" si="1"/>
        <v>23.420285714285718</v>
      </c>
      <c r="K18" s="62">
        <f t="shared" si="1"/>
        <v>93.638095238095246</v>
      </c>
      <c r="L18" s="62">
        <f t="shared" si="1"/>
        <v>5.5332380952380946</v>
      </c>
      <c r="M18" s="62">
        <f t="shared" si="1"/>
        <v>263.13000000000005</v>
      </c>
      <c r="N18" s="62">
        <f t="shared" si="1"/>
        <v>267.66190476190474</v>
      </c>
      <c r="O18" s="62">
        <f t="shared" si="1"/>
        <v>82.383333333333326</v>
      </c>
      <c r="P18" s="62">
        <f t="shared" si="1"/>
        <v>8.2876190476190477</v>
      </c>
    </row>
    <row r="19" spans="1:16" ht="21.95" customHeight="1" x14ac:dyDescent="0.2">
      <c r="A19" s="69"/>
      <c r="B19" s="101"/>
      <c r="C19" s="63"/>
      <c r="D19" s="64"/>
      <c r="E19" s="65"/>
      <c r="F19" s="65"/>
      <c r="G19" s="65"/>
      <c r="H19" s="65"/>
      <c r="I19" s="63"/>
      <c r="J19" s="52"/>
      <c r="K19" s="49"/>
      <c r="L19" s="50"/>
      <c r="M19" s="50"/>
      <c r="N19" s="50"/>
      <c r="O19" s="50"/>
      <c r="P19" s="50"/>
    </row>
    <row r="20" spans="1:16" ht="21.95" customHeight="1" x14ac:dyDescent="0.2">
      <c r="A20" s="69"/>
      <c r="B20" s="102" t="s">
        <v>15</v>
      </c>
      <c r="C20" s="66"/>
      <c r="D20" s="54"/>
      <c r="E20" s="55"/>
      <c r="F20" s="55"/>
      <c r="G20" s="55"/>
      <c r="H20" s="55"/>
      <c r="I20" s="55"/>
      <c r="J20" s="55"/>
      <c r="K20" s="49"/>
      <c r="L20" s="50"/>
      <c r="M20" s="50"/>
      <c r="N20" s="50"/>
      <c r="O20" s="50"/>
      <c r="P20" s="50"/>
    </row>
    <row r="21" spans="1:16" ht="21.95" customHeight="1" x14ac:dyDescent="0.2">
      <c r="A21" s="69"/>
      <c r="B21" s="97" t="s">
        <v>24</v>
      </c>
      <c r="C21" s="66"/>
      <c r="D21" s="54"/>
      <c r="E21" s="55"/>
      <c r="F21" s="55"/>
      <c r="G21" s="55"/>
      <c r="H21" s="55"/>
      <c r="I21" s="55"/>
      <c r="J21" s="55"/>
      <c r="K21" s="49"/>
      <c r="L21" s="50"/>
      <c r="M21" s="50"/>
      <c r="N21" s="50"/>
      <c r="O21" s="50"/>
      <c r="P21" s="50"/>
    </row>
    <row r="22" spans="1:16" ht="21.95" customHeight="1" x14ac:dyDescent="0.2">
      <c r="A22" s="69" t="s">
        <v>57</v>
      </c>
      <c r="B22" s="98" t="s">
        <v>116</v>
      </c>
      <c r="C22" s="53"/>
      <c r="D22" s="131" t="s">
        <v>99</v>
      </c>
      <c r="E22" s="74">
        <v>9.6689500000000006</v>
      </c>
      <c r="F22" s="74">
        <v>48.258749999999999</v>
      </c>
      <c r="G22" s="74">
        <v>27.353450000000002</v>
      </c>
      <c r="H22" s="74">
        <v>607.48</v>
      </c>
      <c r="I22" s="74">
        <v>0.33279999999999998</v>
      </c>
      <c r="J22" s="74">
        <v>1</v>
      </c>
      <c r="K22" s="122">
        <v>0</v>
      </c>
      <c r="L22" s="122">
        <v>22.557200000000002</v>
      </c>
      <c r="M22" s="122">
        <v>58.459499999999998</v>
      </c>
      <c r="N22" s="122">
        <v>115.9795</v>
      </c>
      <c r="O22" s="122">
        <v>44.821999999999996</v>
      </c>
      <c r="P22" s="122">
        <v>3.1475</v>
      </c>
    </row>
    <row r="23" spans="1:16" ht="21.95" customHeight="1" x14ac:dyDescent="0.3">
      <c r="A23" s="141" t="s">
        <v>40</v>
      </c>
      <c r="B23" s="140" t="s">
        <v>73</v>
      </c>
      <c r="C23" s="67"/>
      <c r="D23" s="46" t="s">
        <v>103</v>
      </c>
      <c r="E23" s="119">
        <v>6.4611428571428569</v>
      </c>
      <c r="F23" s="119">
        <v>12.223714285714284</v>
      </c>
      <c r="G23" s="119">
        <v>31.799142857142854</v>
      </c>
      <c r="H23" s="119">
        <v>264.08571428571429</v>
      </c>
      <c r="I23" s="119">
        <v>0.16285714285714287</v>
      </c>
      <c r="J23" s="119">
        <v>1.0028571428571429</v>
      </c>
      <c r="K23" s="119">
        <v>61.714285714285715</v>
      </c>
      <c r="L23" s="119">
        <v>0.21</v>
      </c>
      <c r="M23" s="119">
        <v>119.09142857142857</v>
      </c>
      <c r="N23" s="119">
        <v>158.93142857142857</v>
      </c>
      <c r="O23" s="119">
        <v>40.799999999999997</v>
      </c>
      <c r="P23" s="119">
        <v>1.0602857142857143</v>
      </c>
    </row>
    <row r="24" spans="1:16" ht="21.95" customHeight="1" x14ac:dyDescent="0.2">
      <c r="A24" s="69" t="s">
        <v>60</v>
      </c>
      <c r="B24" s="103" t="s">
        <v>2</v>
      </c>
      <c r="C24" s="68"/>
      <c r="D24" s="78" t="s">
        <v>87</v>
      </c>
      <c r="E24" s="91">
        <v>6.666666666666668E-2</v>
      </c>
      <c r="F24" s="91">
        <v>1.9047619047619049E-2</v>
      </c>
      <c r="G24" s="91">
        <v>9.5238095238095237</v>
      </c>
      <c r="H24" s="91">
        <v>38.095238095238095</v>
      </c>
      <c r="I24" s="91">
        <v>0</v>
      </c>
      <c r="J24" s="91">
        <v>2.8571428571428571E-2</v>
      </c>
      <c r="K24" s="122">
        <v>0</v>
      </c>
      <c r="L24" s="122">
        <v>0</v>
      </c>
      <c r="M24" s="122">
        <v>10.428571428571429</v>
      </c>
      <c r="N24" s="122">
        <v>2.6666666666666665</v>
      </c>
      <c r="O24" s="122">
        <v>1.3333333333333333</v>
      </c>
      <c r="P24" s="122">
        <v>0.24761904761904763</v>
      </c>
    </row>
    <row r="25" spans="1:16" ht="21.95" customHeight="1" x14ac:dyDescent="0.2">
      <c r="A25" s="111" t="s">
        <v>44</v>
      </c>
      <c r="B25" s="104" t="s">
        <v>12</v>
      </c>
      <c r="C25" s="70"/>
      <c r="D25" s="45" t="s">
        <v>13</v>
      </c>
      <c r="E25" s="74">
        <v>5.3725000000000005</v>
      </c>
      <c r="F25" s="74">
        <v>6.5859999999999994</v>
      </c>
      <c r="G25" s="74">
        <v>11.1845</v>
      </c>
      <c r="H25" s="74">
        <v>133.57</v>
      </c>
      <c r="I25" s="74">
        <v>5.5766666666666666E-2</v>
      </c>
      <c r="J25" s="74">
        <v>10.703000000000001</v>
      </c>
      <c r="K25" s="122">
        <v>9.1999999999999993</v>
      </c>
      <c r="L25" s="122">
        <v>2.4539999999999997</v>
      </c>
      <c r="M25" s="122">
        <v>60.174999999999997</v>
      </c>
      <c r="N25" s="122">
        <v>74.599999999999994</v>
      </c>
      <c r="O25" s="122">
        <v>28.954999999999998</v>
      </c>
      <c r="P25" s="122">
        <v>3.4390000000000001</v>
      </c>
    </row>
    <row r="26" spans="1:16" ht="21.95" customHeight="1" x14ac:dyDescent="0.2">
      <c r="A26" s="69"/>
      <c r="B26" s="105" t="s">
        <v>14</v>
      </c>
      <c r="C26" s="80" t="s">
        <v>77</v>
      </c>
      <c r="D26" s="46">
        <v>688</v>
      </c>
      <c r="E26" s="72">
        <f>SUM(E22:E25)</f>
        <v>21.569259523809521</v>
      </c>
      <c r="F26" s="72">
        <f t="shared" ref="F26:P26" si="2">SUM(F22:F25)</f>
        <v>67.087511904761911</v>
      </c>
      <c r="G26" s="72">
        <f t="shared" si="2"/>
        <v>79.860902380952382</v>
      </c>
      <c r="H26" s="72">
        <f t="shared" si="2"/>
        <v>1043.2309523809524</v>
      </c>
      <c r="I26" s="72">
        <f t="shared" si="2"/>
        <v>0.55142380952380954</v>
      </c>
      <c r="J26" s="72">
        <f t="shared" si="2"/>
        <v>12.734428571428573</v>
      </c>
      <c r="K26" s="72">
        <f t="shared" si="2"/>
        <v>70.914285714285711</v>
      </c>
      <c r="L26" s="72">
        <f t="shared" si="2"/>
        <v>25.221200000000003</v>
      </c>
      <c r="M26" s="72">
        <f t="shared" si="2"/>
        <v>248.15449999999998</v>
      </c>
      <c r="N26" s="72">
        <f t="shared" si="2"/>
        <v>352.17759523809525</v>
      </c>
      <c r="O26" s="72">
        <f t="shared" si="2"/>
        <v>115.91033333333331</v>
      </c>
      <c r="P26" s="72">
        <f t="shared" si="2"/>
        <v>7.8944047619047621</v>
      </c>
    </row>
    <row r="27" spans="1:16" ht="21.95" customHeight="1" x14ac:dyDescent="0.2">
      <c r="A27" s="69"/>
      <c r="B27" s="102"/>
      <c r="C27" s="66"/>
      <c r="D27" s="54"/>
      <c r="E27" s="55"/>
      <c r="F27" s="55"/>
      <c r="G27" s="55"/>
      <c r="H27" s="55"/>
      <c r="I27" s="55"/>
      <c r="J27" s="55"/>
      <c r="K27" s="49"/>
      <c r="L27" s="50"/>
      <c r="M27" s="50"/>
      <c r="N27" s="50"/>
      <c r="O27" s="50"/>
      <c r="P27" s="50"/>
    </row>
    <row r="28" spans="1:16" ht="21.95" customHeight="1" x14ac:dyDescent="0.2">
      <c r="A28" s="69"/>
      <c r="B28" s="106" t="s">
        <v>16</v>
      </c>
      <c r="C28" s="66"/>
      <c r="D28" s="54"/>
      <c r="E28" s="55"/>
      <c r="F28" s="55"/>
      <c r="G28" s="55"/>
      <c r="H28" s="55"/>
      <c r="I28" s="55"/>
      <c r="J28" s="55"/>
      <c r="K28" s="49"/>
      <c r="L28" s="50"/>
      <c r="M28" s="50"/>
      <c r="N28" s="50"/>
      <c r="O28" s="50"/>
      <c r="P28" s="50"/>
    </row>
    <row r="29" spans="1:16" ht="21.95" customHeight="1" x14ac:dyDescent="0.2">
      <c r="A29" s="69"/>
      <c r="B29" s="97" t="s">
        <v>24</v>
      </c>
      <c r="C29" s="51"/>
      <c r="D29" s="55"/>
      <c r="E29" s="55"/>
      <c r="F29" s="55"/>
      <c r="G29" s="55"/>
      <c r="H29" s="55"/>
      <c r="I29" s="55"/>
      <c r="J29" s="55"/>
      <c r="K29" s="49"/>
      <c r="L29" s="50"/>
      <c r="M29" s="50"/>
      <c r="N29" s="50"/>
      <c r="O29" s="50"/>
      <c r="P29" s="50"/>
    </row>
    <row r="30" spans="1:16" ht="21.95" customHeight="1" x14ac:dyDescent="0.2">
      <c r="A30" s="113" t="s">
        <v>55</v>
      </c>
      <c r="B30" s="101" t="s">
        <v>39</v>
      </c>
      <c r="C30" s="63"/>
      <c r="D30" s="61" t="s">
        <v>26</v>
      </c>
      <c r="E30" s="74">
        <v>5.6449999999999996</v>
      </c>
      <c r="F30" s="74">
        <v>6.1025000000000009</v>
      </c>
      <c r="G30" s="74">
        <v>11.62</v>
      </c>
      <c r="H30" s="74">
        <v>132.55000000000001</v>
      </c>
      <c r="I30" s="74">
        <v>5.3333333333333337E-2</v>
      </c>
      <c r="J30" s="74">
        <v>0.5</v>
      </c>
      <c r="K30" s="122">
        <v>14.5</v>
      </c>
      <c r="L30" s="122">
        <v>2.605</v>
      </c>
      <c r="M30" s="122">
        <v>32.450000000000003</v>
      </c>
      <c r="N30" s="122">
        <v>52.8</v>
      </c>
      <c r="O30" s="122">
        <v>12.675000000000001</v>
      </c>
      <c r="P30" s="122">
        <v>2.65</v>
      </c>
    </row>
    <row r="31" spans="1:16" s="6" customFormat="1" ht="21.95" customHeight="1" x14ac:dyDescent="0.2">
      <c r="A31" s="114" t="s">
        <v>56</v>
      </c>
      <c r="B31" s="98" t="s">
        <v>1</v>
      </c>
      <c r="C31" s="53"/>
      <c r="D31" s="131">
        <v>150</v>
      </c>
      <c r="E31" s="74">
        <v>13.939655172413794</v>
      </c>
      <c r="F31" s="74">
        <v>24.827586206896552</v>
      </c>
      <c r="G31" s="74">
        <v>2.6379310344827585</v>
      </c>
      <c r="H31" s="74">
        <v>289.65517241379308</v>
      </c>
      <c r="I31" s="74">
        <v>0.10344827586206896</v>
      </c>
      <c r="J31" s="75">
        <v>0.25862068965517243</v>
      </c>
      <c r="K31" s="76">
        <v>324.56896551724139</v>
      </c>
      <c r="L31" s="77">
        <v>0.75</v>
      </c>
      <c r="M31" s="77">
        <v>103.08620689655173</v>
      </c>
      <c r="N31" s="77">
        <v>225.77586206896552</v>
      </c>
      <c r="O31" s="77">
        <v>16.137931034482758</v>
      </c>
      <c r="P31" s="77">
        <v>2.6379310344827585</v>
      </c>
    </row>
    <row r="32" spans="1:16" s="2" customFormat="1" ht="21.95" customHeight="1" x14ac:dyDescent="0.2">
      <c r="A32" s="69" t="s">
        <v>88</v>
      </c>
      <c r="B32" s="98" t="s">
        <v>100</v>
      </c>
      <c r="C32" s="53"/>
      <c r="D32" s="131">
        <v>200</v>
      </c>
      <c r="E32" s="55">
        <v>0.66200000000000003</v>
      </c>
      <c r="F32" s="55">
        <v>0.09</v>
      </c>
      <c r="G32" s="55">
        <v>32.014000000000003</v>
      </c>
      <c r="H32" s="55">
        <v>132.80000000000001</v>
      </c>
      <c r="I32" s="55">
        <v>1.6E-2</v>
      </c>
      <c r="J32" s="55">
        <v>0.72599999999999998</v>
      </c>
      <c r="K32" s="50">
        <v>0</v>
      </c>
      <c r="L32" s="50">
        <v>0.50800000000000001</v>
      </c>
      <c r="M32" s="50">
        <v>32.479999999999997</v>
      </c>
      <c r="N32" s="50">
        <v>23.44</v>
      </c>
      <c r="O32" s="50">
        <v>17.46</v>
      </c>
      <c r="P32" s="50">
        <v>0.69799999999999995</v>
      </c>
    </row>
    <row r="33" spans="1:16" s="2" customFormat="1" ht="21.95" customHeight="1" x14ac:dyDescent="0.2">
      <c r="A33" s="111" t="s">
        <v>44</v>
      </c>
      <c r="B33" s="104" t="s">
        <v>12</v>
      </c>
      <c r="C33" s="70"/>
      <c r="D33" s="45" t="s">
        <v>13</v>
      </c>
      <c r="E33" s="74">
        <v>5.3725000000000005</v>
      </c>
      <c r="F33" s="74">
        <v>6.5859999999999994</v>
      </c>
      <c r="G33" s="74">
        <v>11.1845</v>
      </c>
      <c r="H33" s="74">
        <v>133.57</v>
      </c>
      <c r="I33" s="74">
        <v>5.5766666666666666E-2</v>
      </c>
      <c r="J33" s="74">
        <v>10.703000000000001</v>
      </c>
      <c r="K33" s="121">
        <v>9.1999999999999993</v>
      </c>
      <c r="L33" s="122">
        <v>2.4539999999999997</v>
      </c>
      <c r="M33" s="122">
        <v>60.174999999999997</v>
      </c>
      <c r="N33" s="122">
        <v>74.599999999999994</v>
      </c>
      <c r="O33" s="122">
        <v>28.954999999999998</v>
      </c>
      <c r="P33" s="122">
        <v>3.4390000000000001</v>
      </c>
    </row>
    <row r="34" spans="1:16" s="2" customFormat="1" ht="21.95" customHeight="1" x14ac:dyDescent="0.2">
      <c r="A34" s="69"/>
      <c r="B34" s="100" t="s">
        <v>14</v>
      </c>
      <c r="C34" s="61">
        <v>40</v>
      </c>
      <c r="D34" s="78">
        <v>650</v>
      </c>
      <c r="E34" s="79">
        <f t="shared" ref="E34:P34" si="3">SUM(E30:E33)</f>
        <v>25.619155172413791</v>
      </c>
      <c r="F34" s="79">
        <f t="shared" si="3"/>
        <v>37.606086206896556</v>
      </c>
      <c r="G34" s="79">
        <f t="shared" si="3"/>
        <v>57.456431034482762</v>
      </c>
      <c r="H34" s="79">
        <f t="shared" si="3"/>
        <v>688.5751724137931</v>
      </c>
      <c r="I34" s="79">
        <f t="shared" si="3"/>
        <v>0.22854827586206897</v>
      </c>
      <c r="J34" s="79">
        <f t="shared" si="3"/>
        <v>12.187620689655173</v>
      </c>
      <c r="K34" s="79">
        <f t="shared" si="3"/>
        <v>348.26896551724138</v>
      </c>
      <c r="L34" s="79">
        <f t="shared" si="3"/>
        <v>6.3170000000000002</v>
      </c>
      <c r="M34" s="79">
        <f t="shared" si="3"/>
        <v>228.19120689655171</v>
      </c>
      <c r="N34" s="79">
        <f t="shared" si="3"/>
        <v>376.6158620689655</v>
      </c>
      <c r="O34" s="79">
        <f t="shared" si="3"/>
        <v>75.227931034482765</v>
      </c>
      <c r="P34" s="79">
        <f t="shared" si="3"/>
        <v>9.4249310344827588</v>
      </c>
    </row>
    <row r="35" spans="1:16" ht="20.25" customHeight="1" x14ac:dyDescent="0.2">
      <c r="A35" s="28"/>
      <c r="B35" s="1"/>
      <c r="C35" s="1"/>
      <c r="D35" s="1"/>
      <c r="E35" s="1"/>
      <c r="F35" s="1"/>
      <c r="G35" s="1"/>
      <c r="H35" s="1"/>
      <c r="I35" s="1"/>
      <c r="J35" s="1"/>
      <c r="L35" s="1"/>
      <c r="M35" s="1"/>
      <c r="N35" s="1"/>
      <c r="O35" s="1"/>
      <c r="P35" s="1"/>
    </row>
    <row r="36" spans="1:16" ht="21.95" customHeight="1" x14ac:dyDescent="0.2">
      <c r="A36" s="28"/>
      <c r="B36" s="1"/>
      <c r="C36" s="1"/>
      <c r="D36" s="1"/>
      <c r="E36" s="1"/>
      <c r="F36" s="1"/>
      <c r="G36" s="1"/>
      <c r="H36" s="1"/>
      <c r="I36" s="1"/>
      <c r="J36" s="1"/>
      <c r="L36" s="1"/>
      <c r="M36" s="1"/>
      <c r="N36" s="1"/>
      <c r="O36" s="1"/>
      <c r="P36" s="1"/>
    </row>
    <row r="37" spans="1:16" ht="21.95" customHeight="1" x14ac:dyDescent="0.2">
      <c r="A37" s="25"/>
      <c r="B37" s="38"/>
      <c r="C37" s="38"/>
      <c r="D37" s="30"/>
      <c r="E37" s="39"/>
      <c r="F37" s="39"/>
      <c r="G37" s="39"/>
      <c r="H37" s="39"/>
      <c r="I37" s="39"/>
      <c r="J37" s="39"/>
      <c r="K37" s="39"/>
      <c r="L37" s="39"/>
      <c r="M37" s="39"/>
      <c r="N37" s="39"/>
      <c r="O37" s="39"/>
      <c r="P37" s="39"/>
    </row>
    <row r="38" spans="1:16" ht="21.95" customHeight="1" x14ac:dyDescent="0.2">
      <c r="A38" s="25"/>
      <c r="B38" s="38"/>
      <c r="C38" s="38"/>
      <c r="D38" s="30"/>
      <c r="E38" s="39"/>
      <c r="F38" s="39"/>
      <c r="G38" s="39"/>
      <c r="H38" s="39"/>
      <c r="I38" s="39"/>
      <c r="J38" s="39"/>
      <c r="K38" s="39"/>
      <c r="L38" s="39"/>
      <c r="M38" s="39"/>
      <c r="N38" s="39"/>
      <c r="O38" s="39"/>
      <c r="P38" s="39"/>
    </row>
    <row r="39" spans="1:16" ht="21.95" customHeight="1" x14ac:dyDescent="0.2">
      <c r="A39" s="25"/>
      <c r="B39" s="38"/>
      <c r="C39" s="38"/>
      <c r="D39" s="30"/>
      <c r="E39" s="39"/>
      <c r="F39" s="39"/>
      <c r="G39" s="39"/>
      <c r="H39" s="39"/>
      <c r="I39" s="39"/>
      <c r="J39" s="39"/>
      <c r="K39" s="39"/>
      <c r="L39" s="39"/>
      <c r="M39" s="39"/>
      <c r="N39" s="39"/>
      <c r="O39" s="39"/>
      <c r="P39" s="39"/>
    </row>
    <row r="40" spans="1:16" ht="21.95" customHeight="1" x14ac:dyDescent="0.2">
      <c r="A40" s="25"/>
      <c r="B40" s="38"/>
      <c r="C40" s="38"/>
      <c r="D40" s="30"/>
      <c r="E40" s="39"/>
      <c r="F40" s="39"/>
      <c r="G40" s="39"/>
      <c r="H40" s="39"/>
      <c r="I40" s="39"/>
      <c r="J40" s="39"/>
      <c r="K40" s="39"/>
      <c r="L40" s="39"/>
      <c r="M40" s="39"/>
      <c r="N40" s="39"/>
      <c r="O40" s="39"/>
      <c r="P40" s="39"/>
    </row>
    <row r="41" spans="1:16" ht="21.95" customHeight="1" x14ac:dyDescent="0.2">
      <c r="A41" s="117"/>
      <c r="B41" s="38"/>
      <c r="C41" s="38"/>
      <c r="D41" s="30"/>
      <c r="E41" s="39"/>
      <c r="F41" s="39"/>
      <c r="G41" s="39"/>
      <c r="H41" s="39"/>
      <c r="I41" s="39"/>
      <c r="J41" s="39"/>
      <c r="K41" s="39"/>
      <c r="L41" s="39"/>
      <c r="M41" s="39"/>
      <c r="N41" s="39"/>
      <c r="O41" s="39"/>
      <c r="P41" s="39"/>
    </row>
    <row r="42" spans="1:16" ht="21.95" customHeight="1" x14ac:dyDescent="0.2">
      <c r="A42" s="69"/>
      <c r="B42" s="106" t="s">
        <v>18</v>
      </c>
      <c r="C42" s="73"/>
      <c r="D42" s="46"/>
      <c r="E42" s="72"/>
      <c r="F42" s="72"/>
      <c r="G42" s="72"/>
      <c r="H42" s="72"/>
      <c r="I42" s="72"/>
      <c r="J42" s="72"/>
      <c r="K42" s="72"/>
      <c r="L42" s="72"/>
      <c r="M42" s="72"/>
      <c r="N42" s="72"/>
      <c r="O42" s="72"/>
      <c r="P42" s="72"/>
    </row>
    <row r="43" spans="1:16" s="6" customFormat="1" x14ac:dyDescent="0.2">
      <c r="A43" s="55"/>
      <c r="B43" s="97" t="s">
        <v>24</v>
      </c>
      <c r="C43" s="51"/>
      <c r="D43" s="54"/>
      <c r="E43" s="55"/>
      <c r="F43" s="55"/>
      <c r="G43" s="55"/>
      <c r="H43" s="55"/>
      <c r="I43" s="55"/>
      <c r="J43" s="55"/>
      <c r="K43" s="59"/>
      <c r="L43" s="60"/>
      <c r="M43" s="60"/>
      <c r="N43" s="60"/>
      <c r="O43" s="60"/>
      <c r="P43" s="60"/>
    </row>
    <row r="44" spans="1:16" s="2" customFormat="1" ht="39.75" customHeight="1" x14ac:dyDescent="0.2">
      <c r="A44" s="114" t="s">
        <v>58</v>
      </c>
      <c r="B44" s="107" t="s">
        <v>101</v>
      </c>
      <c r="C44" s="53"/>
      <c r="D44" s="131" t="s">
        <v>97</v>
      </c>
      <c r="E44" s="142">
        <v>3.6315</v>
      </c>
      <c r="F44" s="142">
        <v>8.1259999999999994</v>
      </c>
      <c r="G44" s="142">
        <v>13.042000000000002</v>
      </c>
      <c r="H44" s="142">
        <v>145.39000000000001</v>
      </c>
      <c r="I44" s="142">
        <v>9.8600000000000007E-2</v>
      </c>
      <c r="J44" s="142">
        <v>8.6150000000000002</v>
      </c>
      <c r="K44" s="143">
        <v>13.04</v>
      </c>
      <c r="L44" s="143">
        <v>2.407</v>
      </c>
      <c r="M44" s="143">
        <v>40.636000000000003</v>
      </c>
      <c r="N44" s="143">
        <v>70.070999999999998</v>
      </c>
      <c r="O44" s="143">
        <v>26.337</v>
      </c>
      <c r="P44" s="143">
        <v>1.0490000000000002</v>
      </c>
    </row>
    <row r="45" spans="1:16" s="2" customFormat="1" ht="21.95" customHeight="1" x14ac:dyDescent="0.2">
      <c r="A45" s="114" t="s">
        <v>59</v>
      </c>
      <c r="B45" s="98" t="s">
        <v>25</v>
      </c>
      <c r="C45" s="53"/>
      <c r="D45" s="131" t="s">
        <v>104</v>
      </c>
      <c r="E45" s="74">
        <v>7.9847058823529418</v>
      </c>
      <c r="F45" s="74">
        <v>5.9399999999999995</v>
      </c>
      <c r="G45" s="74">
        <v>44.465882352941172</v>
      </c>
      <c r="H45" s="74">
        <v>263.35294117647061</v>
      </c>
      <c r="I45" s="74">
        <v>0.1552941176470588</v>
      </c>
      <c r="J45" s="74">
        <v>1.1194117647058823</v>
      </c>
      <c r="K45" s="122">
        <v>18.764705882352942</v>
      </c>
      <c r="L45" s="122">
        <v>2.3229411764705881</v>
      </c>
      <c r="M45" s="122">
        <v>143.90588235294118</v>
      </c>
      <c r="N45" s="122">
        <v>157.75294117647059</v>
      </c>
      <c r="O45" s="122">
        <v>36.10588235294118</v>
      </c>
      <c r="P45" s="122">
        <v>1.1711764705882353</v>
      </c>
    </row>
    <row r="46" spans="1:16" ht="21.95" customHeight="1" x14ac:dyDescent="0.2">
      <c r="A46" s="69" t="s">
        <v>60</v>
      </c>
      <c r="B46" s="98" t="s">
        <v>2</v>
      </c>
      <c r="C46" s="53"/>
      <c r="D46" s="131" t="s">
        <v>87</v>
      </c>
      <c r="E46" s="74">
        <v>6.666666666666668E-2</v>
      </c>
      <c r="F46" s="74">
        <v>1.9047619047619049E-2</v>
      </c>
      <c r="G46" s="74">
        <v>9.5238095238095237</v>
      </c>
      <c r="H46" s="74">
        <v>38.095238095238095</v>
      </c>
      <c r="I46" s="74">
        <v>0</v>
      </c>
      <c r="J46" s="74">
        <v>2.8571428571428571E-2</v>
      </c>
      <c r="K46" s="91">
        <v>0</v>
      </c>
      <c r="L46" s="91">
        <v>0</v>
      </c>
      <c r="M46" s="91">
        <v>10.428571428571429</v>
      </c>
      <c r="N46" s="91">
        <v>2.6666666666666665</v>
      </c>
      <c r="O46" s="91">
        <v>1.3333333333333333</v>
      </c>
      <c r="P46" s="91">
        <v>0.24761904761904763</v>
      </c>
    </row>
    <row r="47" spans="1:16" s="6" customFormat="1" ht="23.25" customHeight="1" x14ac:dyDescent="0.2">
      <c r="A47" s="111" t="s">
        <v>44</v>
      </c>
      <c r="B47" s="107" t="s">
        <v>12</v>
      </c>
      <c r="C47" s="81"/>
      <c r="D47" s="131" t="s">
        <v>13</v>
      </c>
      <c r="E47" s="74">
        <v>5.3725000000000005</v>
      </c>
      <c r="F47" s="74">
        <v>6.5859999999999994</v>
      </c>
      <c r="G47" s="74">
        <v>11.1845</v>
      </c>
      <c r="H47" s="74">
        <v>133.57</v>
      </c>
      <c r="I47" s="74">
        <v>5.5766666666666666E-2</v>
      </c>
      <c r="J47" s="74">
        <v>10.703000000000001</v>
      </c>
      <c r="K47" s="121">
        <v>9.1999999999999993</v>
      </c>
      <c r="L47" s="122">
        <v>2.4539999999999997</v>
      </c>
      <c r="M47" s="122">
        <v>60.174999999999997</v>
      </c>
      <c r="N47" s="122">
        <v>74.599999999999994</v>
      </c>
      <c r="O47" s="122">
        <v>28.954999999999998</v>
      </c>
      <c r="P47" s="122">
        <v>3.4390000000000001</v>
      </c>
    </row>
    <row r="48" spans="1:16" ht="21.95" customHeight="1" x14ac:dyDescent="0.2">
      <c r="A48" s="69"/>
      <c r="B48" s="108" t="s">
        <v>14</v>
      </c>
      <c r="C48" s="94">
        <v>40</v>
      </c>
      <c r="D48" s="46">
        <v>618</v>
      </c>
      <c r="E48" s="83">
        <f>SUM(E44:E47)</f>
        <v>17.055372549019609</v>
      </c>
      <c r="F48" s="83">
        <f t="shared" ref="F48:P48" si="4">SUM(F44:F47)</f>
        <v>20.671047619047616</v>
      </c>
      <c r="G48" s="83">
        <f t="shared" si="4"/>
        <v>78.216191876750699</v>
      </c>
      <c r="H48" s="83">
        <f t="shared" si="4"/>
        <v>580.4081792717086</v>
      </c>
      <c r="I48" s="83">
        <f t="shared" si="4"/>
        <v>0.30966078431372551</v>
      </c>
      <c r="J48" s="83">
        <f t="shared" si="4"/>
        <v>20.46598319327731</v>
      </c>
      <c r="K48" s="83">
        <f t="shared" si="4"/>
        <v>41.004705882352937</v>
      </c>
      <c r="L48" s="83">
        <f t="shared" si="4"/>
        <v>7.1839411764705874</v>
      </c>
      <c r="M48" s="83">
        <f t="shared" si="4"/>
        <v>255.14545378151257</v>
      </c>
      <c r="N48" s="83">
        <f t="shared" si="4"/>
        <v>305.09060784313726</v>
      </c>
      <c r="O48" s="83">
        <f t="shared" si="4"/>
        <v>92.73121568627451</v>
      </c>
      <c r="P48" s="83">
        <f t="shared" si="4"/>
        <v>5.9067955182072831</v>
      </c>
    </row>
    <row r="49" spans="1:16" ht="21.95" customHeight="1" x14ac:dyDescent="0.2">
      <c r="A49" s="69"/>
      <c r="B49" s="108"/>
      <c r="C49" s="82"/>
      <c r="D49" s="46"/>
      <c r="E49" s="83"/>
      <c r="F49" s="83"/>
      <c r="G49" s="83"/>
      <c r="H49" s="83"/>
      <c r="I49" s="83"/>
      <c r="J49" s="83"/>
      <c r="K49" s="83"/>
      <c r="L49" s="83"/>
      <c r="M49" s="83"/>
      <c r="N49" s="83"/>
      <c r="O49" s="83"/>
      <c r="P49" s="83"/>
    </row>
    <row r="50" spans="1:16" ht="21.95" customHeight="1" x14ac:dyDescent="0.2">
      <c r="A50" s="69"/>
      <c r="B50" s="97" t="s">
        <v>20</v>
      </c>
      <c r="C50" s="73"/>
      <c r="D50" s="84"/>
      <c r="E50" s="85"/>
      <c r="F50" s="85"/>
      <c r="G50" s="85"/>
      <c r="H50" s="86"/>
      <c r="I50" s="58"/>
      <c r="J50" s="58"/>
      <c r="K50" s="49"/>
      <c r="L50" s="50"/>
      <c r="M50" s="50"/>
      <c r="N50" s="50"/>
      <c r="O50" s="50"/>
      <c r="P50" s="50"/>
    </row>
    <row r="51" spans="1:16" ht="21.95" customHeight="1" x14ac:dyDescent="0.2">
      <c r="A51" s="69"/>
      <c r="B51" s="97" t="s">
        <v>24</v>
      </c>
      <c r="C51" s="51"/>
      <c r="D51" s="84"/>
      <c r="E51" s="85"/>
      <c r="F51" s="85"/>
      <c r="G51" s="85"/>
      <c r="H51" s="86"/>
      <c r="I51" s="58"/>
      <c r="J51" s="58"/>
      <c r="K51" s="50"/>
      <c r="L51" s="50"/>
      <c r="M51" s="50"/>
      <c r="N51" s="50"/>
      <c r="O51" s="50"/>
      <c r="P51" s="50"/>
    </row>
    <row r="52" spans="1:16" ht="42" customHeight="1" x14ac:dyDescent="0.2">
      <c r="A52" s="69" t="s">
        <v>51</v>
      </c>
      <c r="B52" s="109" t="s">
        <v>102</v>
      </c>
      <c r="C52" s="63"/>
      <c r="D52" s="57" t="s">
        <v>97</v>
      </c>
      <c r="E52" s="87">
        <v>3.0673909774436092</v>
      </c>
      <c r="F52" s="87">
        <v>7.7110451127819548</v>
      </c>
      <c r="G52" s="87">
        <v>7.1332330827067665</v>
      </c>
      <c r="H52" s="87">
        <v>111.98571428571428</v>
      </c>
      <c r="I52" s="87">
        <v>4.8360902255639097E-2</v>
      </c>
      <c r="J52" s="87">
        <v>10.182992481203007</v>
      </c>
      <c r="K52" s="143">
        <v>11.123007518796992</v>
      </c>
      <c r="L52" s="143">
        <v>2.3686766917293234</v>
      </c>
      <c r="M52" s="143">
        <v>45.943864661654132</v>
      </c>
      <c r="N52" s="143">
        <v>46.044616541353385</v>
      </c>
      <c r="O52" s="143">
        <v>16.278481203007519</v>
      </c>
      <c r="P52" s="143">
        <v>0.70022556390977442</v>
      </c>
    </row>
    <row r="53" spans="1:16" ht="21.95" customHeight="1" x14ac:dyDescent="0.2">
      <c r="A53" s="115" t="s">
        <v>46</v>
      </c>
      <c r="B53" s="99" t="s">
        <v>28</v>
      </c>
      <c r="C53" s="56"/>
      <c r="D53" s="57">
        <v>50</v>
      </c>
      <c r="E53" s="58">
        <v>6.27</v>
      </c>
      <c r="F53" s="58">
        <v>7.86</v>
      </c>
      <c r="G53" s="58">
        <v>14.83</v>
      </c>
      <c r="H53" s="89">
        <v>155</v>
      </c>
      <c r="I53" s="58">
        <v>0.04</v>
      </c>
      <c r="J53" s="58">
        <v>0.11</v>
      </c>
      <c r="K53" s="50">
        <v>51.5</v>
      </c>
      <c r="L53" s="50">
        <v>0.45</v>
      </c>
      <c r="M53" s="50">
        <v>157.19999999999999</v>
      </c>
      <c r="N53" s="50">
        <v>111</v>
      </c>
      <c r="O53" s="50">
        <v>12.45</v>
      </c>
      <c r="P53" s="50">
        <v>0.45</v>
      </c>
    </row>
    <row r="54" spans="1:16" ht="21.95" customHeight="1" x14ac:dyDescent="0.2">
      <c r="A54" s="69" t="s">
        <v>61</v>
      </c>
      <c r="B54" s="101" t="s">
        <v>17</v>
      </c>
      <c r="C54" s="63"/>
      <c r="D54" s="55" t="s">
        <v>29</v>
      </c>
      <c r="E54" s="74">
        <v>8.01649542575651</v>
      </c>
      <c r="F54" s="74">
        <v>14.817802017358668</v>
      </c>
      <c r="G54" s="74">
        <v>36.233593713347418</v>
      </c>
      <c r="H54" s="74">
        <v>311.40957072484167</v>
      </c>
      <c r="I54" s="74">
        <v>0.17311752287121746</v>
      </c>
      <c r="J54" s="74">
        <v>0.92329345531315965</v>
      </c>
      <c r="K54" s="122">
        <v>64.822894675111414</v>
      </c>
      <c r="L54" s="122">
        <v>0.62658925639221208</v>
      </c>
      <c r="M54" s="122">
        <v>144.62622566267888</v>
      </c>
      <c r="N54" s="122">
        <v>226.90417546328877</v>
      </c>
      <c r="O54" s="122">
        <v>68.112127609664554</v>
      </c>
      <c r="P54" s="122">
        <v>1.6699108608960824</v>
      </c>
    </row>
    <row r="55" spans="1:16" ht="21.95" customHeight="1" x14ac:dyDescent="0.2">
      <c r="A55" s="69" t="s">
        <v>60</v>
      </c>
      <c r="B55" s="98" t="s">
        <v>95</v>
      </c>
      <c r="C55" s="53"/>
      <c r="D55" s="54" t="s">
        <v>96</v>
      </c>
      <c r="E55" s="74">
        <v>0.10186046511627908</v>
      </c>
      <c r="F55" s="74">
        <v>5.7674418604651168E-2</v>
      </c>
      <c r="G55" s="74">
        <v>14.235813953488373</v>
      </c>
      <c r="H55" s="74">
        <v>57.723255813953493</v>
      </c>
      <c r="I55" s="74">
        <v>3.0000000000000001E-3</v>
      </c>
      <c r="J55" s="74">
        <v>1.0265116279069768</v>
      </c>
      <c r="K55" s="122">
        <v>0</v>
      </c>
      <c r="L55" s="122">
        <v>0.02</v>
      </c>
      <c r="M55" s="122">
        <v>11.409302325581395</v>
      </c>
      <c r="N55" s="122">
        <v>3.574418604651163</v>
      </c>
      <c r="O55" s="122">
        <v>2.1372093023255814</v>
      </c>
      <c r="P55" s="122">
        <v>0.46744186046511627</v>
      </c>
    </row>
    <row r="56" spans="1:16" ht="49.5" customHeight="1" x14ac:dyDescent="0.2">
      <c r="A56" s="116" t="s">
        <v>89</v>
      </c>
      <c r="B56" s="118" t="s">
        <v>90</v>
      </c>
      <c r="C56" s="49"/>
      <c r="D56" s="54">
        <v>20</v>
      </c>
      <c r="E56" s="54">
        <v>1.32</v>
      </c>
      <c r="F56" s="54">
        <v>0.24</v>
      </c>
      <c r="G56" s="54">
        <v>7.92</v>
      </c>
      <c r="H56" s="54">
        <v>39.6</v>
      </c>
      <c r="I56" s="54">
        <v>3.4000000000000002E-2</v>
      </c>
      <c r="J56" s="54">
        <v>0</v>
      </c>
      <c r="K56" s="54">
        <v>0</v>
      </c>
      <c r="L56" s="88">
        <v>0.28000000000000003</v>
      </c>
      <c r="M56" s="88">
        <v>5.8</v>
      </c>
      <c r="N56" s="88">
        <v>30</v>
      </c>
      <c r="O56" s="88">
        <v>9.4</v>
      </c>
      <c r="P56" s="88">
        <v>0.78</v>
      </c>
    </row>
    <row r="57" spans="1:16" ht="21.95" customHeight="1" x14ac:dyDescent="0.2">
      <c r="A57" s="69"/>
      <c r="B57" s="108" t="s">
        <v>14</v>
      </c>
      <c r="C57" s="94">
        <v>40</v>
      </c>
      <c r="D57" s="46">
        <v>743</v>
      </c>
      <c r="E57" s="83">
        <f>SUM(E52:E56)</f>
        <v>18.775746868316396</v>
      </c>
      <c r="F57" s="83">
        <f t="shared" ref="F57:P57" si="5">SUM(F52:F56)</f>
        <v>30.686521548745276</v>
      </c>
      <c r="G57" s="83">
        <f t="shared" si="5"/>
        <v>80.352640749542559</v>
      </c>
      <c r="H57" s="83">
        <f t="shared" si="5"/>
        <v>675.71854082450943</v>
      </c>
      <c r="I57" s="83">
        <f t="shared" si="5"/>
        <v>0.29847842512685652</v>
      </c>
      <c r="J57" s="83">
        <f t="shared" si="5"/>
        <v>12.242797564423142</v>
      </c>
      <c r="K57" s="83">
        <f t="shared" si="5"/>
        <v>127.44590219390841</v>
      </c>
      <c r="L57" s="83">
        <f t="shared" si="5"/>
        <v>3.7452659481215358</v>
      </c>
      <c r="M57" s="83">
        <f t="shared" si="5"/>
        <v>364.97939264991436</v>
      </c>
      <c r="N57" s="83">
        <f t="shared" si="5"/>
        <v>417.5232106092933</v>
      </c>
      <c r="O57" s="83">
        <f t="shared" si="5"/>
        <v>108.37781811499767</v>
      </c>
      <c r="P57" s="83">
        <f t="shared" si="5"/>
        <v>4.0675782852709732</v>
      </c>
    </row>
    <row r="58" spans="1:16" ht="21.95" customHeight="1" x14ac:dyDescent="0.2">
      <c r="A58" s="69"/>
      <c r="B58" s="108"/>
      <c r="C58" s="82"/>
      <c r="D58" s="46"/>
      <c r="E58" s="83"/>
      <c r="F58" s="83"/>
      <c r="G58" s="83"/>
      <c r="H58" s="83"/>
      <c r="I58" s="83"/>
      <c r="J58" s="83"/>
      <c r="K58" s="83"/>
      <c r="L58" s="83"/>
      <c r="M58" s="83"/>
      <c r="N58" s="83"/>
      <c r="O58" s="83"/>
      <c r="P58" s="83"/>
    </row>
    <row r="59" spans="1:16" ht="21.95" customHeight="1" x14ac:dyDescent="0.2">
      <c r="A59" s="69"/>
      <c r="B59" s="106" t="s">
        <v>27</v>
      </c>
      <c r="C59" s="56"/>
      <c r="D59" s="84"/>
      <c r="E59" s="85"/>
      <c r="F59" s="85"/>
      <c r="G59" s="85"/>
      <c r="H59" s="86"/>
      <c r="I59" s="58"/>
      <c r="J59" s="58"/>
      <c r="K59" s="49"/>
      <c r="L59" s="50"/>
      <c r="M59" s="50"/>
      <c r="N59" s="50"/>
      <c r="O59" s="50"/>
      <c r="P59" s="50"/>
    </row>
    <row r="60" spans="1:16" ht="21.95" customHeight="1" x14ac:dyDescent="0.2">
      <c r="A60" s="69"/>
      <c r="B60" s="97" t="s">
        <v>24</v>
      </c>
      <c r="C60" s="51"/>
      <c r="D60" s="84"/>
      <c r="E60" s="85"/>
      <c r="F60" s="85"/>
      <c r="G60" s="85"/>
      <c r="H60" s="86"/>
      <c r="I60" s="58"/>
      <c r="J60" s="58"/>
      <c r="K60" s="49"/>
      <c r="L60" s="50"/>
      <c r="M60" s="50"/>
      <c r="N60" s="50"/>
      <c r="O60" s="50"/>
      <c r="P60" s="50"/>
    </row>
    <row r="61" spans="1:16" ht="39" customHeight="1" x14ac:dyDescent="0.2">
      <c r="A61" s="69" t="s">
        <v>49</v>
      </c>
      <c r="B61" s="109" t="s">
        <v>119</v>
      </c>
      <c r="C61" s="63"/>
      <c r="D61" s="57" t="s">
        <v>26</v>
      </c>
      <c r="E61" s="87">
        <v>1.8474999999999997</v>
      </c>
      <c r="F61" s="87">
        <v>6.4875000000000007</v>
      </c>
      <c r="G61" s="87">
        <v>9.5075000000000003</v>
      </c>
      <c r="H61" s="87">
        <v>111.45</v>
      </c>
      <c r="I61" s="87">
        <v>7.5499999999999998E-2</v>
      </c>
      <c r="J61" s="87">
        <v>10.414999999999999</v>
      </c>
      <c r="K61" s="143">
        <v>10</v>
      </c>
      <c r="L61" s="143">
        <v>2.355</v>
      </c>
      <c r="M61" s="143">
        <v>43.650000000000006</v>
      </c>
      <c r="N61" s="143">
        <v>55.374999999999993</v>
      </c>
      <c r="O61" s="143">
        <v>21.65</v>
      </c>
      <c r="P61" s="143">
        <v>0.79500000000000015</v>
      </c>
    </row>
    <row r="62" spans="1:16" ht="30.75" customHeight="1" x14ac:dyDescent="0.2">
      <c r="A62" s="69" t="s">
        <v>62</v>
      </c>
      <c r="B62" s="98" t="s">
        <v>48</v>
      </c>
      <c r="C62" s="53"/>
      <c r="D62" s="54">
        <v>100</v>
      </c>
      <c r="E62" s="142">
        <v>21.345454545454544</v>
      </c>
      <c r="F62" s="142">
        <v>23.472727272727273</v>
      </c>
      <c r="G62" s="142">
        <v>0.43636363636363634</v>
      </c>
      <c r="H62" s="142">
        <v>298.18181818181819</v>
      </c>
      <c r="I62" s="142">
        <v>3.6363636363636362E-2</v>
      </c>
      <c r="J62" s="119">
        <v>2.1454545454545455</v>
      </c>
      <c r="K62" s="119">
        <v>89.272727272727266</v>
      </c>
      <c r="L62" s="119">
        <v>0.92727272727272725</v>
      </c>
      <c r="M62" s="119">
        <v>50.909090909090907</v>
      </c>
      <c r="N62" s="119">
        <v>151.81818181818181</v>
      </c>
      <c r="O62" s="119">
        <v>18.436363636363637</v>
      </c>
      <c r="P62" s="143">
        <v>1.7272727272727273</v>
      </c>
    </row>
    <row r="63" spans="1:16" ht="21.95" customHeight="1" x14ac:dyDescent="0.2">
      <c r="A63" s="69" t="s">
        <v>61</v>
      </c>
      <c r="B63" s="98" t="s">
        <v>22</v>
      </c>
      <c r="C63" s="53"/>
      <c r="D63" s="54">
        <v>150</v>
      </c>
      <c r="E63" s="74">
        <v>6.1714285714285717</v>
      </c>
      <c r="F63" s="74">
        <v>7.9</v>
      </c>
      <c r="G63" s="74">
        <v>31.657142857142858</v>
      </c>
      <c r="H63" s="74">
        <v>222.85714285714286</v>
      </c>
      <c r="I63" s="74">
        <v>0.10000000000000002</v>
      </c>
      <c r="J63" s="74">
        <v>0.68571428571428572</v>
      </c>
      <c r="K63" s="122">
        <v>39.142857142857146</v>
      </c>
      <c r="L63" s="122">
        <v>0.55000000000000004</v>
      </c>
      <c r="M63" s="122">
        <v>104.83571428571429</v>
      </c>
      <c r="N63" s="122">
        <v>158.07142857142858</v>
      </c>
      <c r="O63" s="122">
        <v>31.664285714285715</v>
      </c>
      <c r="P63" s="122">
        <v>1.6714285714285715</v>
      </c>
    </row>
    <row r="64" spans="1:16" ht="21.95" customHeight="1" x14ac:dyDescent="0.2">
      <c r="A64" s="69" t="s">
        <v>63</v>
      </c>
      <c r="B64" s="110" t="s">
        <v>21</v>
      </c>
      <c r="C64" s="90"/>
      <c r="D64" s="69">
        <v>200</v>
      </c>
      <c r="E64" s="69">
        <v>0.6</v>
      </c>
      <c r="F64" s="69">
        <v>0.1</v>
      </c>
      <c r="G64" s="69">
        <v>30.2</v>
      </c>
      <c r="H64" s="91">
        <v>123.6</v>
      </c>
      <c r="I64" s="69">
        <v>2E-3</v>
      </c>
      <c r="J64" s="92">
        <v>1.1000000000000001</v>
      </c>
      <c r="K64" s="50"/>
      <c r="L64" s="50"/>
      <c r="M64" s="50">
        <v>15.7</v>
      </c>
      <c r="N64" s="50">
        <v>16.3</v>
      </c>
      <c r="O64" s="50">
        <v>3.36</v>
      </c>
      <c r="P64" s="50">
        <v>0.37</v>
      </c>
    </row>
    <row r="65" spans="1:16" ht="21.95" customHeight="1" x14ac:dyDescent="0.2">
      <c r="A65" s="111" t="s">
        <v>44</v>
      </c>
      <c r="B65" s="107" t="s">
        <v>12</v>
      </c>
      <c r="C65" s="81"/>
      <c r="D65" s="54" t="s">
        <v>13</v>
      </c>
      <c r="E65" s="74">
        <v>5.3725000000000005</v>
      </c>
      <c r="F65" s="74">
        <v>6.5859999999999994</v>
      </c>
      <c r="G65" s="74">
        <v>11.1845</v>
      </c>
      <c r="H65" s="74">
        <v>133.57</v>
      </c>
      <c r="I65" s="74">
        <v>5.5766666666666666E-2</v>
      </c>
      <c r="J65" s="74">
        <v>10.703000000000001</v>
      </c>
      <c r="K65" s="122">
        <v>9.1999999999999993</v>
      </c>
      <c r="L65" s="122">
        <v>2.4539999999999997</v>
      </c>
      <c r="M65" s="122">
        <v>60.174999999999997</v>
      </c>
      <c r="N65" s="122">
        <v>74.599999999999994</v>
      </c>
      <c r="O65" s="122">
        <v>28.954999999999998</v>
      </c>
      <c r="P65" s="122">
        <v>3.4390000000000001</v>
      </c>
    </row>
    <row r="66" spans="1:16" ht="21.95" customHeight="1" x14ac:dyDescent="0.2">
      <c r="A66" s="69"/>
      <c r="B66" s="108" t="s">
        <v>14</v>
      </c>
      <c r="C66" s="94">
        <v>40</v>
      </c>
      <c r="D66" s="46">
        <v>750</v>
      </c>
      <c r="E66" s="83">
        <f t="shared" ref="E66:P66" si="6">SUM(E61:E65)</f>
        <v>35.336883116883115</v>
      </c>
      <c r="F66" s="83">
        <f t="shared" si="6"/>
        <v>44.546227272727272</v>
      </c>
      <c r="G66" s="83">
        <f t="shared" si="6"/>
        <v>82.985506493506492</v>
      </c>
      <c r="H66" s="83">
        <f t="shared" si="6"/>
        <v>889.65896103896102</v>
      </c>
      <c r="I66" s="83">
        <f t="shared" si="6"/>
        <v>0.26963030303030305</v>
      </c>
      <c r="J66" s="83">
        <f t="shared" si="6"/>
        <v>25.049168831168828</v>
      </c>
      <c r="K66" s="83">
        <f t="shared" si="6"/>
        <v>147.61558441558441</v>
      </c>
      <c r="L66" s="83">
        <f t="shared" si="6"/>
        <v>6.2862727272727268</v>
      </c>
      <c r="M66" s="83">
        <f t="shared" si="6"/>
        <v>275.2698051948052</v>
      </c>
      <c r="N66" s="83">
        <f t="shared" si="6"/>
        <v>456.1646103896104</v>
      </c>
      <c r="O66" s="83">
        <f t="shared" si="6"/>
        <v>104.06564935064935</v>
      </c>
      <c r="P66" s="83">
        <f t="shared" si="6"/>
        <v>8.0027012987013002</v>
      </c>
    </row>
    <row r="67" spans="1:16" ht="21.95" customHeight="1" x14ac:dyDescent="0.2">
      <c r="A67" s="69"/>
      <c r="B67" s="108" t="s">
        <v>35</v>
      </c>
      <c r="C67" s="82"/>
      <c r="D67" s="46">
        <f t="shared" ref="D67:P67" si="7">D18+D34+D26+D48+D66+D57</f>
        <v>4162</v>
      </c>
      <c r="E67" s="144">
        <f t="shared" si="7"/>
        <v>135.12046484949005</v>
      </c>
      <c r="F67" s="144">
        <f t="shared" si="7"/>
        <v>227.76891836170242</v>
      </c>
      <c r="G67" s="144">
        <f t="shared" si="7"/>
        <v>460.02876777333012</v>
      </c>
      <c r="H67" s="144">
        <f t="shared" si="7"/>
        <v>4531.3794249775437</v>
      </c>
      <c r="I67" s="144">
        <f t="shared" si="7"/>
        <v>1.8574654073805732</v>
      </c>
      <c r="J67" s="144">
        <f t="shared" si="7"/>
        <v>106.10028456423873</v>
      </c>
      <c r="K67" s="144">
        <f t="shared" si="7"/>
        <v>828.88753896146807</v>
      </c>
      <c r="L67" s="144">
        <f t="shared" si="7"/>
        <v>54.286917947102943</v>
      </c>
      <c r="M67" s="144">
        <f t="shared" si="7"/>
        <v>1634.870358522784</v>
      </c>
      <c r="N67" s="144">
        <f t="shared" si="7"/>
        <v>2175.2337909110065</v>
      </c>
      <c r="O67" s="144">
        <f t="shared" si="7"/>
        <v>578.6962808530709</v>
      </c>
      <c r="P67" s="144">
        <f t="shared" si="7"/>
        <v>43.584029946186128</v>
      </c>
    </row>
    <row r="68" spans="1:16" ht="21.95" customHeight="1" x14ac:dyDescent="0.2">
      <c r="A68" s="25"/>
      <c r="B68" s="41"/>
      <c r="C68" s="41"/>
      <c r="D68" s="30"/>
      <c r="E68" s="30"/>
      <c r="F68" s="30"/>
      <c r="G68" s="30"/>
      <c r="H68" s="30"/>
      <c r="I68" s="30"/>
      <c r="J68" s="30"/>
      <c r="K68" s="30"/>
      <c r="L68" s="30"/>
      <c r="M68" s="30"/>
      <c r="N68" s="30"/>
      <c r="O68" s="30"/>
      <c r="P68" s="30"/>
    </row>
    <row r="69" spans="1:16" ht="21.95" customHeight="1" x14ac:dyDescent="0.2">
      <c r="A69" s="25"/>
      <c r="B69" s="41"/>
      <c r="C69" s="41"/>
      <c r="D69" s="30"/>
      <c r="E69" s="30"/>
      <c r="F69" s="30"/>
      <c r="G69" s="30"/>
      <c r="H69" s="30"/>
      <c r="I69" s="30"/>
      <c r="J69" s="30"/>
      <c r="K69" s="30"/>
      <c r="L69" s="30"/>
      <c r="M69" s="30"/>
      <c r="N69" s="30"/>
      <c r="O69" s="30"/>
      <c r="P69" s="30"/>
    </row>
    <row r="70" spans="1:16" ht="21.95" customHeight="1" x14ac:dyDescent="0.2">
      <c r="A70" s="25"/>
      <c r="B70" s="41"/>
      <c r="C70" s="41"/>
      <c r="D70" s="30"/>
      <c r="E70" s="30"/>
      <c r="F70" s="30"/>
      <c r="G70" s="30"/>
      <c r="H70" s="30"/>
      <c r="I70" s="30"/>
      <c r="J70" s="30"/>
      <c r="K70" s="30"/>
      <c r="L70" s="30"/>
      <c r="M70" s="30"/>
      <c r="N70" s="30"/>
      <c r="O70" s="30"/>
      <c r="P70" s="30"/>
    </row>
    <row r="71" spans="1:16" ht="21.95" customHeight="1" x14ac:dyDescent="0.2">
      <c r="A71" s="25"/>
      <c r="B71" s="41"/>
      <c r="C71" s="41"/>
      <c r="D71" s="30"/>
      <c r="E71" s="30"/>
      <c r="F71" s="30"/>
      <c r="G71" s="30"/>
      <c r="H71" s="30"/>
      <c r="I71" s="30"/>
      <c r="J71" s="30"/>
      <c r="K71" s="30"/>
      <c r="L71" s="30"/>
      <c r="M71" s="30"/>
      <c r="N71" s="30"/>
      <c r="O71" s="30"/>
      <c r="P71" s="30"/>
    </row>
    <row r="72" spans="1:16" ht="21.95" customHeight="1" x14ac:dyDescent="0.2">
      <c r="A72" s="25"/>
      <c r="B72" s="41"/>
      <c r="C72" s="41"/>
      <c r="D72" s="30"/>
      <c r="E72" s="30"/>
      <c r="F72" s="30"/>
      <c r="G72" s="30"/>
      <c r="H72" s="30"/>
      <c r="I72" s="30"/>
      <c r="J72" s="30"/>
      <c r="K72" s="30"/>
      <c r="L72" s="30"/>
      <c r="M72" s="30"/>
      <c r="N72" s="30"/>
      <c r="O72" s="30"/>
      <c r="P72" s="30"/>
    </row>
    <row r="73" spans="1:16" ht="21.95" customHeight="1" x14ac:dyDescent="0.2">
      <c r="A73" s="25"/>
      <c r="B73" s="41"/>
      <c r="C73" s="41"/>
      <c r="D73" s="30"/>
      <c r="E73" s="30"/>
      <c r="F73" s="30"/>
      <c r="G73" s="30"/>
      <c r="H73" s="30"/>
      <c r="I73" s="30"/>
      <c r="J73" s="30"/>
      <c r="K73" s="30"/>
      <c r="L73" s="30"/>
      <c r="M73" s="30"/>
      <c r="N73" s="30"/>
      <c r="O73" s="30"/>
      <c r="P73" s="30"/>
    </row>
    <row r="74" spans="1:16" ht="21.95" customHeight="1" x14ac:dyDescent="0.2">
      <c r="A74" s="25"/>
      <c r="B74" s="41"/>
      <c r="C74" s="41"/>
      <c r="D74" s="30"/>
      <c r="E74" s="30"/>
      <c r="F74" s="30"/>
      <c r="G74" s="30"/>
      <c r="H74" s="30"/>
      <c r="I74" s="30"/>
      <c r="J74" s="30"/>
      <c r="K74" s="30"/>
      <c r="L74" s="30"/>
      <c r="M74" s="30"/>
      <c r="N74" s="30"/>
      <c r="O74" s="30"/>
      <c r="P74" s="30"/>
    </row>
    <row r="75" spans="1:16" ht="21.95" customHeight="1" x14ac:dyDescent="0.2">
      <c r="A75" s="25"/>
      <c r="B75" s="41"/>
      <c r="C75" s="41"/>
      <c r="D75" s="30"/>
      <c r="E75" s="30"/>
      <c r="F75" s="30"/>
      <c r="G75" s="30"/>
      <c r="H75" s="30"/>
      <c r="I75" s="30"/>
      <c r="J75" s="30"/>
      <c r="K75" s="30"/>
      <c r="L75" s="30"/>
      <c r="M75" s="30"/>
      <c r="N75" s="30"/>
      <c r="O75" s="30"/>
      <c r="P75" s="30"/>
    </row>
    <row r="76" spans="1:16" ht="21.95" customHeight="1" x14ac:dyDescent="0.2">
      <c r="A76" s="25"/>
      <c r="B76" s="41"/>
      <c r="C76" s="41"/>
      <c r="D76" s="30"/>
      <c r="E76" s="30"/>
      <c r="F76" s="30"/>
      <c r="G76" s="30"/>
      <c r="H76" s="30"/>
      <c r="I76" s="30"/>
      <c r="J76" s="30"/>
      <c r="K76" s="30"/>
      <c r="L76" s="30"/>
      <c r="M76" s="30"/>
      <c r="N76" s="30"/>
      <c r="O76" s="30"/>
      <c r="P76" s="30"/>
    </row>
    <row r="77" spans="1:16" ht="21.95" customHeight="1" x14ac:dyDescent="0.2">
      <c r="A77" s="25"/>
      <c r="B77" s="41"/>
      <c r="C77" s="41"/>
      <c r="D77" s="30"/>
      <c r="E77" s="30"/>
      <c r="F77" s="30"/>
      <c r="G77" s="30"/>
      <c r="H77" s="30"/>
      <c r="I77" s="30"/>
      <c r="J77" s="30"/>
      <c r="K77" s="30"/>
      <c r="L77" s="30"/>
      <c r="M77" s="30"/>
      <c r="N77" s="30"/>
      <c r="O77" s="30"/>
      <c r="P77" s="30"/>
    </row>
    <row r="78" spans="1:16" ht="21.95" customHeight="1" x14ac:dyDescent="0.2">
      <c r="A78" s="25"/>
      <c r="B78" s="41"/>
      <c r="C78" s="41"/>
      <c r="D78" s="30"/>
      <c r="E78" s="30"/>
      <c r="F78" s="30"/>
      <c r="G78" s="30"/>
      <c r="H78" s="30"/>
      <c r="I78" s="30"/>
      <c r="J78" s="30"/>
      <c r="K78" s="30"/>
      <c r="L78" s="30"/>
      <c r="M78" s="30"/>
      <c r="N78" s="30"/>
      <c r="O78" s="30"/>
      <c r="P78" s="30"/>
    </row>
    <row r="79" spans="1:16" ht="21.95" customHeight="1" x14ac:dyDescent="0.2">
      <c r="A79" s="25"/>
      <c r="B79" s="41"/>
      <c r="C79" s="41"/>
      <c r="D79" s="30"/>
      <c r="E79" s="30"/>
      <c r="F79" s="30"/>
      <c r="G79" s="30"/>
      <c r="H79" s="30"/>
      <c r="I79" s="30"/>
      <c r="J79" s="30"/>
      <c r="K79" s="30"/>
      <c r="L79" s="30"/>
      <c r="M79" s="30"/>
      <c r="N79" s="30"/>
      <c r="O79" s="30"/>
      <c r="P79" s="30"/>
    </row>
    <row r="80" spans="1:16" ht="21.95" customHeight="1" x14ac:dyDescent="0.2">
      <c r="A80" s="153" t="s">
        <v>30</v>
      </c>
      <c r="B80" s="153"/>
      <c r="C80" s="153"/>
      <c r="D80" s="153"/>
      <c r="E80" s="42"/>
      <c r="F80" s="42"/>
      <c r="G80" s="42"/>
      <c r="H80" s="43"/>
      <c r="I80" s="35"/>
      <c r="J80" s="35"/>
      <c r="K80" s="28"/>
      <c r="L80" s="29"/>
      <c r="M80" s="29"/>
      <c r="N80" s="29"/>
      <c r="O80" s="29"/>
      <c r="P80" s="29"/>
    </row>
    <row r="81" spans="1:16" ht="42.75" customHeight="1" x14ac:dyDescent="0.2">
      <c r="A81" s="45" t="s">
        <v>4</v>
      </c>
      <c r="B81" s="45" t="s">
        <v>5</v>
      </c>
      <c r="C81" s="45" t="s">
        <v>76</v>
      </c>
      <c r="D81" s="45" t="s">
        <v>45</v>
      </c>
      <c r="E81" s="46" t="s">
        <v>78</v>
      </c>
      <c r="F81" s="46" t="s">
        <v>79</v>
      </c>
      <c r="G81" s="46" t="s">
        <v>80</v>
      </c>
      <c r="H81" s="45" t="s">
        <v>0</v>
      </c>
      <c r="I81" s="46" t="s">
        <v>81</v>
      </c>
      <c r="J81" s="45" t="s">
        <v>82</v>
      </c>
      <c r="K81" s="47" t="s">
        <v>83</v>
      </c>
      <c r="L81" s="47" t="s">
        <v>84</v>
      </c>
      <c r="M81" s="47" t="s">
        <v>6</v>
      </c>
      <c r="N81" s="47" t="s">
        <v>7</v>
      </c>
      <c r="O81" s="47" t="s">
        <v>8</v>
      </c>
      <c r="P81" s="47" t="s">
        <v>9</v>
      </c>
    </row>
    <row r="82" spans="1:16" ht="21.95" customHeight="1" x14ac:dyDescent="0.2">
      <c r="A82" s="69"/>
      <c r="B82" s="48" t="s">
        <v>10</v>
      </c>
      <c r="C82" s="48"/>
      <c r="D82" s="84"/>
      <c r="E82" s="85"/>
      <c r="F82" s="85"/>
      <c r="G82" s="85"/>
      <c r="H82" s="86"/>
      <c r="I82" s="58"/>
      <c r="J82" s="58"/>
      <c r="K82" s="49"/>
      <c r="L82" s="50"/>
      <c r="M82" s="50"/>
      <c r="N82" s="50"/>
      <c r="O82" s="50"/>
      <c r="P82" s="50"/>
    </row>
    <row r="83" spans="1:16" ht="21.95" customHeight="1" x14ac:dyDescent="0.2">
      <c r="A83" s="69"/>
      <c r="B83" s="51" t="s">
        <v>24</v>
      </c>
      <c r="C83" s="51"/>
      <c r="D83" s="84"/>
      <c r="E83" s="85"/>
      <c r="F83" s="85"/>
      <c r="G83" s="85"/>
      <c r="H83" s="86"/>
      <c r="I83" s="58"/>
      <c r="J83" s="58"/>
      <c r="K83" s="49"/>
      <c r="L83" s="50"/>
      <c r="M83" s="50"/>
      <c r="N83" s="50"/>
      <c r="O83" s="50"/>
      <c r="P83" s="50"/>
    </row>
    <row r="84" spans="1:16" ht="28.5" customHeight="1" x14ac:dyDescent="0.2">
      <c r="A84" s="113" t="s">
        <v>64</v>
      </c>
      <c r="B84" s="128" t="s">
        <v>105</v>
      </c>
      <c r="C84" s="63"/>
      <c r="D84" s="94" t="s">
        <v>106</v>
      </c>
      <c r="E84" s="87">
        <v>5.0644999999999998</v>
      </c>
      <c r="F84" s="87">
        <v>6.5299999999999994</v>
      </c>
      <c r="G84" s="87">
        <v>11.1845</v>
      </c>
      <c r="H84" s="87">
        <v>131.89000000000001</v>
      </c>
      <c r="I84" s="87">
        <v>5.5433333333333334E-2</v>
      </c>
      <c r="J84" s="87">
        <v>10.703000000000001</v>
      </c>
      <c r="K84" s="143">
        <v>9</v>
      </c>
      <c r="L84" s="143">
        <v>2.4509999999999996</v>
      </c>
      <c r="M84" s="143">
        <v>59.785000000000004</v>
      </c>
      <c r="N84" s="143">
        <v>73.17</v>
      </c>
      <c r="O84" s="143">
        <v>28.754999999999999</v>
      </c>
      <c r="P84" s="143">
        <v>3.2389999999999999</v>
      </c>
    </row>
    <row r="85" spans="1:16" ht="23.25" customHeight="1" x14ac:dyDescent="0.3">
      <c r="A85" s="145" t="s">
        <v>59</v>
      </c>
      <c r="B85" s="129" t="s">
        <v>25</v>
      </c>
      <c r="C85" s="67"/>
      <c r="D85" s="46" t="s">
        <v>104</v>
      </c>
      <c r="E85" s="119">
        <v>7.9847058823529418</v>
      </c>
      <c r="F85" s="119">
        <v>5.9399999999999995</v>
      </c>
      <c r="G85" s="119">
        <v>44.465882352941172</v>
      </c>
      <c r="H85" s="119">
        <v>263.35294117647061</v>
      </c>
      <c r="I85" s="119">
        <v>0.1552941176470588</v>
      </c>
      <c r="J85" s="119">
        <v>1.1194117647058823</v>
      </c>
      <c r="K85" s="119">
        <v>18.764705882352942</v>
      </c>
      <c r="L85" s="119">
        <v>2.3229411764705881</v>
      </c>
      <c r="M85" s="119">
        <v>143.90588235294118</v>
      </c>
      <c r="N85" s="119">
        <v>157.75294117647059</v>
      </c>
      <c r="O85" s="119">
        <v>36.10588235294118</v>
      </c>
      <c r="P85" s="119">
        <v>1.1711764705882353</v>
      </c>
    </row>
    <row r="86" spans="1:16" ht="21.95" customHeight="1" x14ac:dyDescent="0.2">
      <c r="A86" s="69" t="s">
        <v>91</v>
      </c>
      <c r="B86" s="53" t="s">
        <v>100</v>
      </c>
      <c r="C86" s="53"/>
      <c r="D86" s="131">
        <v>200</v>
      </c>
      <c r="E86" s="74">
        <v>0.66200000000000003</v>
      </c>
      <c r="F86" s="74">
        <v>0.09</v>
      </c>
      <c r="G86" s="74">
        <v>32.014000000000003</v>
      </c>
      <c r="H86" s="74">
        <v>132.80000000000001</v>
      </c>
      <c r="I86" s="74">
        <v>1.6E-2</v>
      </c>
      <c r="J86" s="74">
        <v>0.72599999999999998</v>
      </c>
      <c r="K86" s="122">
        <v>0</v>
      </c>
      <c r="L86" s="122">
        <v>0.50800000000000001</v>
      </c>
      <c r="M86" s="122">
        <v>32.479999999999997</v>
      </c>
      <c r="N86" s="122">
        <v>23.44</v>
      </c>
      <c r="O86" s="122">
        <v>17.46</v>
      </c>
      <c r="P86" s="122">
        <v>0.69799999999999995</v>
      </c>
    </row>
    <row r="87" spans="1:16" ht="21.95" customHeight="1" x14ac:dyDescent="0.2">
      <c r="A87" s="111" t="s">
        <v>44</v>
      </c>
      <c r="B87" s="81" t="s">
        <v>12</v>
      </c>
      <c r="C87" s="81"/>
      <c r="D87" s="131" t="s">
        <v>13</v>
      </c>
      <c r="E87" s="74">
        <v>5.3725000000000005</v>
      </c>
      <c r="F87" s="74">
        <v>6.5859999999999994</v>
      </c>
      <c r="G87" s="74">
        <v>11.1845</v>
      </c>
      <c r="H87" s="74">
        <v>133.57</v>
      </c>
      <c r="I87" s="74">
        <v>5.5766666666666666E-2</v>
      </c>
      <c r="J87" s="74">
        <v>10.703000000000001</v>
      </c>
      <c r="K87" s="122">
        <v>9.1999999999999993</v>
      </c>
      <c r="L87" s="122">
        <v>2.4539999999999997</v>
      </c>
      <c r="M87" s="122">
        <v>60.174999999999997</v>
      </c>
      <c r="N87" s="122">
        <v>74.599999999999994</v>
      </c>
      <c r="O87" s="122">
        <v>28.954999999999998</v>
      </c>
      <c r="P87" s="122">
        <v>3.4390000000000001</v>
      </c>
    </row>
    <row r="88" spans="1:16" ht="21.95" customHeight="1" x14ac:dyDescent="0.2">
      <c r="A88" s="69"/>
      <c r="B88" s="82" t="s">
        <v>14</v>
      </c>
      <c r="C88" s="94">
        <v>40</v>
      </c>
      <c r="D88" s="46">
        <v>617</v>
      </c>
      <c r="E88" s="83">
        <f>SUM(E84:E87)</f>
        <v>19.083705882352945</v>
      </c>
      <c r="F88" s="83">
        <f t="shared" ref="F88:P88" si="8">SUM(F84:F87)</f>
        <v>19.145999999999997</v>
      </c>
      <c r="G88" s="83">
        <f t="shared" si="8"/>
        <v>98.848882352941175</v>
      </c>
      <c r="H88" s="83">
        <f t="shared" si="8"/>
        <v>661.61294117647049</v>
      </c>
      <c r="I88" s="83">
        <f t="shared" si="8"/>
        <v>0.28249411764705884</v>
      </c>
      <c r="J88" s="83">
        <f t="shared" si="8"/>
        <v>23.251411764705885</v>
      </c>
      <c r="K88" s="83">
        <f t="shared" si="8"/>
        <v>36.964705882352945</v>
      </c>
      <c r="L88" s="83">
        <f t="shared" si="8"/>
        <v>7.7359411764705879</v>
      </c>
      <c r="M88" s="83">
        <f t="shared" si="8"/>
        <v>296.34588235294115</v>
      </c>
      <c r="N88" s="83">
        <f t="shared" si="8"/>
        <v>328.96294117647062</v>
      </c>
      <c r="O88" s="83">
        <f t="shared" si="8"/>
        <v>111.27588235294117</v>
      </c>
      <c r="P88" s="83">
        <f t="shared" si="8"/>
        <v>8.5471764705882354</v>
      </c>
    </row>
    <row r="89" spans="1:16" ht="21.95" customHeight="1" x14ac:dyDescent="0.2">
      <c r="A89" s="69"/>
      <c r="B89" s="82"/>
      <c r="C89" s="82"/>
      <c r="D89" s="46"/>
      <c r="E89" s="83"/>
      <c r="F89" s="83"/>
      <c r="G89" s="83"/>
      <c r="H89" s="83"/>
      <c r="I89" s="83"/>
      <c r="J89" s="83"/>
      <c r="K89" s="83"/>
      <c r="L89" s="83"/>
      <c r="M89" s="83"/>
      <c r="N89" s="83"/>
      <c r="O89" s="83"/>
      <c r="P89" s="83"/>
    </row>
    <row r="90" spans="1:16" ht="21.95" customHeight="1" x14ac:dyDescent="0.2">
      <c r="A90" s="69"/>
      <c r="B90" s="66" t="s">
        <v>15</v>
      </c>
      <c r="C90" s="66"/>
      <c r="D90" s="84"/>
      <c r="E90" s="85"/>
      <c r="F90" s="85"/>
      <c r="G90" s="85"/>
      <c r="H90" s="86"/>
      <c r="I90" s="58"/>
      <c r="J90" s="58"/>
      <c r="K90" s="49"/>
      <c r="L90" s="50"/>
      <c r="M90" s="50"/>
      <c r="N90" s="50"/>
      <c r="O90" s="50"/>
      <c r="P90" s="50"/>
    </row>
    <row r="91" spans="1:16" ht="21.95" customHeight="1" x14ac:dyDescent="0.2">
      <c r="A91" s="69"/>
      <c r="B91" s="51" t="s">
        <v>24</v>
      </c>
      <c r="C91" s="51"/>
      <c r="D91" s="84"/>
      <c r="E91" s="85"/>
      <c r="F91" s="85"/>
      <c r="G91" s="85"/>
      <c r="H91" s="86"/>
      <c r="I91" s="58"/>
      <c r="J91" s="58"/>
      <c r="K91" s="49"/>
      <c r="L91" s="50"/>
      <c r="M91" s="50"/>
      <c r="N91" s="50"/>
      <c r="O91" s="50"/>
      <c r="P91" s="50"/>
    </row>
    <row r="92" spans="1:16" ht="21.95" customHeight="1" x14ac:dyDescent="0.2">
      <c r="A92" s="113" t="s">
        <v>65</v>
      </c>
      <c r="B92" s="68" t="s">
        <v>107</v>
      </c>
      <c r="C92" s="68"/>
      <c r="D92" s="46" t="s">
        <v>31</v>
      </c>
      <c r="E92" s="91">
        <v>4.53667</v>
      </c>
      <c r="F92" s="91">
        <v>4.1170299999999997</v>
      </c>
      <c r="G92" s="91">
        <v>16.95195</v>
      </c>
      <c r="H92" s="91">
        <v>135.571</v>
      </c>
      <c r="I92" s="91">
        <v>0.14031000000000002</v>
      </c>
      <c r="J92" s="91">
        <v>12.055</v>
      </c>
      <c r="K92" s="122">
        <v>2.2000000000000002</v>
      </c>
      <c r="L92" s="122">
        <v>1.3453999999999999</v>
      </c>
      <c r="M92" s="122">
        <v>32.8172</v>
      </c>
      <c r="N92" s="122">
        <v>100.5676</v>
      </c>
      <c r="O92" s="122">
        <v>34.942</v>
      </c>
      <c r="P92" s="122">
        <v>1.3715999999999999</v>
      </c>
    </row>
    <row r="93" spans="1:16" ht="21.95" customHeight="1" x14ac:dyDescent="0.2">
      <c r="A93" s="71" t="s">
        <v>66</v>
      </c>
      <c r="B93" s="70" t="s">
        <v>19</v>
      </c>
      <c r="C93" s="70"/>
      <c r="D93" s="45" t="s">
        <v>52</v>
      </c>
      <c r="E93" s="119">
        <v>24.844285714285718</v>
      </c>
      <c r="F93" s="119">
        <v>18.797142857142855</v>
      </c>
      <c r="G93" s="119">
        <v>47.600000000000009</v>
      </c>
      <c r="H93" s="120">
        <v>459</v>
      </c>
      <c r="I93" s="119">
        <v>0.10200000000000001</v>
      </c>
      <c r="J93" s="120">
        <v>0.80142857142857149</v>
      </c>
      <c r="K93" s="122">
        <v>110.5</v>
      </c>
      <c r="L93" s="122">
        <v>0.70428571428571429</v>
      </c>
      <c r="M93" s="122">
        <v>332.49571428571431</v>
      </c>
      <c r="N93" s="122">
        <v>365.76714285714286</v>
      </c>
      <c r="O93" s="122">
        <v>45.14714285714286</v>
      </c>
      <c r="P93" s="122">
        <v>1.0928571428571427</v>
      </c>
    </row>
    <row r="94" spans="1:16" ht="21.95" customHeight="1" x14ac:dyDescent="0.2">
      <c r="A94" s="69" t="s">
        <v>67</v>
      </c>
      <c r="B94" s="90" t="s">
        <v>112</v>
      </c>
      <c r="C94" s="90"/>
      <c r="D94" s="46" t="s">
        <v>94</v>
      </c>
      <c r="E94" s="119">
        <v>0.11711711711711711</v>
      </c>
      <c r="F94" s="119">
        <v>1.8018018018018018E-2</v>
      </c>
      <c r="G94" s="119">
        <v>13.693693693693694</v>
      </c>
      <c r="H94" s="119">
        <v>55.855855855855857</v>
      </c>
      <c r="I94" s="119">
        <v>0</v>
      </c>
      <c r="J94" s="119">
        <v>2.5495495495495497</v>
      </c>
      <c r="K94" s="122">
        <v>0</v>
      </c>
      <c r="L94" s="122">
        <v>9.0090090090090089E-3</v>
      </c>
      <c r="M94" s="122">
        <v>12.792792792792794</v>
      </c>
      <c r="N94" s="122">
        <v>3.9639639639639643</v>
      </c>
      <c r="O94" s="122">
        <v>2.1621621621621623</v>
      </c>
      <c r="P94" s="122">
        <v>0.32432432432432434</v>
      </c>
    </row>
    <row r="95" spans="1:16" ht="21.95" customHeight="1" x14ac:dyDescent="0.2">
      <c r="A95" s="111" t="s">
        <v>43</v>
      </c>
      <c r="B95" s="81" t="s">
        <v>11</v>
      </c>
      <c r="C95" s="81"/>
      <c r="D95" s="131">
        <v>30</v>
      </c>
      <c r="E95" s="55">
        <v>2.25</v>
      </c>
      <c r="F95" s="55">
        <v>0.87</v>
      </c>
      <c r="G95" s="55">
        <v>15.42</v>
      </c>
      <c r="H95" s="55">
        <v>78.599999999999994</v>
      </c>
      <c r="I95" s="55">
        <v>3.3000000000000002E-2</v>
      </c>
      <c r="J95" s="55">
        <v>0</v>
      </c>
      <c r="K95" s="50">
        <v>0</v>
      </c>
      <c r="L95" s="50">
        <v>0.51</v>
      </c>
      <c r="M95" s="50">
        <v>5.7</v>
      </c>
      <c r="N95" s="50">
        <v>19.5</v>
      </c>
      <c r="O95" s="50">
        <v>3.9</v>
      </c>
      <c r="P95" s="50">
        <v>0.36</v>
      </c>
    </row>
    <row r="96" spans="1:16" ht="21.95" customHeight="1" x14ac:dyDescent="0.2">
      <c r="A96" s="69"/>
      <c r="B96" s="82" t="s">
        <v>14</v>
      </c>
      <c r="C96" s="94">
        <v>40</v>
      </c>
      <c r="D96" s="46">
        <v>661</v>
      </c>
      <c r="E96" s="83">
        <f>SUM(E92:E95)</f>
        <v>31.748072831402837</v>
      </c>
      <c r="F96" s="83">
        <f t="shared" ref="F96:P96" si="9">SUM(F92:F95)</f>
        <v>23.802190875160875</v>
      </c>
      <c r="G96" s="83">
        <f t="shared" si="9"/>
        <v>93.665643693693696</v>
      </c>
      <c r="H96" s="83">
        <f t="shared" si="9"/>
        <v>729.02685585585596</v>
      </c>
      <c r="I96" s="83">
        <f t="shared" si="9"/>
        <v>0.27531000000000005</v>
      </c>
      <c r="J96" s="83">
        <f t="shared" si="9"/>
        <v>15.405978120978121</v>
      </c>
      <c r="K96" s="83">
        <f t="shared" si="9"/>
        <v>112.7</v>
      </c>
      <c r="L96" s="83">
        <f t="shared" si="9"/>
        <v>2.5686947232947235</v>
      </c>
      <c r="M96" s="83">
        <f t="shared" si="9"/>
        <v>383.80570707850711</v>
      </c>
      <c r="N96" s="83">
        <f t="shared" si="9"/>
        <v>489.7987068211068</v>
      </c>
      <c r="O96" s="83">
        <f t="shared" si="9"/>
        <v>86.151305019305028</v>
      </c>
      <c r="P96" s="83">
        <f t="shared" si="9"/>
        <v>3.1487814671814669</v>
      </c>
    </row>
    <row r="97" spans="1:16" ht="21.95" customHeight="1" x14ac:dyDescent="0.2">
      <c r="A97" s="69"/>
      <c r="B97" s="82"/>
      <c r="C97" s="82"/>
      <c r="D97" s="46"/>
      <c r="E97" s="83"/>
      <c r="F97" s="83"/>
      <c r="G97" s="83"/>
      <c r="H97" s="83"/>
      <c r="I97" s="83"/>
      <c r="J97" s="83"/>
      <c r="K97" s="83"/>
      <c r="L97" s="83"/>
      <c r="M97" s="83"/>
      <c r="N97" s="83"/>
      <c r="O97" s="83"/>
      <c r="P97" s="83"/>
    </row>
    <row r="98" spans="1:16" ht="21.95" customHeight="1" x14ac:dyDescent="0.2">
      <c r="A98" s="69"/>
      <c r="B98" s="73" t="s">
        <v>16</v>
      </c>
      <c r="C98" s="51"/>
      <c r="D98" s="123"/>
      <c r="E98" s="85"/>
      <c r="F98" s="85"/>
      <c r="G98" s="85"/>
      <c r="H98" s="85"/>
      <c r="I98" s="85"/>
      <c r="J98" s="85"/>
      <c r="K98" s="85"/>
      <c r="L98" s="85"/>
      <c r="M98" s="85"/>
      <c r="N98" s="85"/>
      <c r="O98" s="85"/>
      <c r="P98" s="85"/>
    </row>
    <row r="99" spans="1:16" ht="21.95" customHeight="1" x14ac:dyDescent="0.2">
      <c r="A99" s="69"/>
      <c r="B99" s="51" t="s">
        <v>24</v>
      </c>
      <c r="C99" s="51"/>
      <c r="D99" s="49"/>
      <c r="E99" s="61"/>
      <c r="F99" s="61"/>
      <c r="G99" s="61"/>
      <c r="H99" s="61"/>
      <c r="I99" s="55"/>
      <c r="J99" s="55"/>
      <c r="K99" s="49"/>
      <c r="L99" s="50"/>
      <c r="M99" s="50"/>
      <c r="N99" s="50"/>
      <c r="O99" s="50"/>
      <c r="P99" s="50"/>
    </row>
    <row r="100" spans="1:16" ht="42" customHeight="1" x14ac:dyDescent="0.2">
      <c r="A100" s="130" t="s">
        <v>71</v>
      </c>
      <c r="B100" s="81" t="s">
        <v>117</v>
      </c>
      <c r="C100" s="81"/>
      <c r="D100" s="131" t="s">
        <v>26</v>
      </c>
      <c r="E100" s="54">
        <v>2.0249999999999999</v>
      </c>
      <c r="F100" s="54">
        <v>6.45</v>
      </c>
      <c r="G100" s="54">
        <v>8.2624999999999993</v>
      </c>
      <c r="H100" s="54">
        <v>105.95</v>
      </c>
      <c r="I100" s="54">
        <v>6.0500000000000005E-2</v>
      </c>
      <c r="J100" s="146">
        <v>15.815</v>
      </c>
      <c r="K100" s="147">
        <v>10</v>
      </c>
      <c r="L100" s="147">
        <v>2.38</v>
      </c>
      <c r="M100" s="147">
        <v>58.05</v>
      </c>
      <c r="N100" s="147">
        <v>55.1</v>
      </c>
      <c r="O100" s="147">
        <v>23.024999999999999</v>
      </c>
      <c r="P100" s="64">
        <v>0.84499999999999997</v>
      </c>
    </row>
    <row r="101" spans="1:16" ht="21.95" customHeight="1" x14ac:dyDescent="0.2">
      <c r="A101" s="69" t="s">
        <v>61</v>
      </c>
      <c r="B101" s="63" t="s">
        <v>17</v>
      </c>
      <c r="C101" s="63"/>
      <c r="D101" s="61" t="s">
        <v>108</v>
      </c>
      <c r="E101" s="74">
        <v>7.2343983110485572</v>
      </c>
      <c r="F101" s="74">
        <v>13.372162796152944</v>
      </c>
      <c r="G101" s="74">
        <v>32.698608960825716</v>
      </c>
      <c r="H101" s="74">
        <v>281.02814919071074</v>
      </c>
      <c r="I101" s="74">
        <v>0.1562280084447572</v>
      </c>
      <c r="J101" s="74">
        <v>0.83321604503870517</v>
      </c>
      <c r="K101" s="122">
        <v>58.49870982875909</v>
      </c>
      <c r="L101" s="122">
        <v>0.56545859723199632</v>
      </c>
      <c r="M101" s="122">
        <v>130.51634998827117</v>
      </c>
      <c r="N101" s="122">
        <v>204.76718273516306</v>
      </c>
      <c r="O101" s="122">
        <v>61.46704198920947</v>
      </c>
      <c r="P101" s="122">
        <v>1.5069927281257331</v>
      </c>
    </row>
    <row r="102" spans="1:16" ht="21.95" customHeight="1" x14ac:dyDescent="0.2">
      <c r="A102" s="69" t="s">
        <v>85</v>
      </c>
      <c r="B102" s="53" t="s">
        <v>86</v>
      </c>
      <c r="C102" s="53"/>
      <c r="D102" s="131">
        <v>200</v>
      </c>
      <c r="E102" s="55">
        <v>0.16</v>
      </c>
      <c r="F102" s="55">
        <v>0.16</v>
      </c>
      <c r="G102" s="55">
        <v>27.88</v>
      </c>
      <c r="H102" s="55">
        <v>114.6</v>
      </c>
      <c r="I102" s="55">
        <v>1.2E-2</v>
      </c>
      <c r="J102" s="55">
        <v>0.9</v>
      </c>
      <c r="K102" s="50">
        <v>0</v>
      </c>
      <c r="L102" s="50">
        <v>0.08</v>
      </c>
      <c r="M102" s="50">
        <v>14.180000000000001</v>
      </c>
      <c r="N102" s="50">
        <v>4.4000000000000004</v>
      </c>
      <c r="O102" s="50">
        <v>5.14</v>
      </c>
      <c r="P102" s="50">
        <v>0.95199999999999996</v>
      </c>
    </row>
    <row r="103" spans="1:16" ht="21.95" customHeight="1" x14ac:dyDescent="0.2">
      <c r="A103" s="111" t="s">
        <v>44</v>
      </c>
      <c r="B103" s="63" t="s">
        <v>12</v>
      </c>
      <c r="C103" s="63"/>
      <c r="D103" s="131" t="s">
        <v>13</v>
      </c>
      <c r="E103" s="74">
        <v>5.3725000000000005</v>
      </c>
      <c r="F103" s="74">
        <v>6.5859999999999994</v>
      </c>
      <c r="G103" s="74">
        <v>11.1845</v>
      </c>
      <c r="H103" s="74">
        <v>133.57</v>
      </c>
      <c r="I103" s="74">
        <v>5.5766666666666666E-2</v>
      </c>
      <c r="J103" s="74">
        <v>10.703000000000001</v>
      </c>
      <c r="K103" s="122">
        <v>9.1999999999999993</v>
      </c>
      <c r="L103" s="122">
        <v>2.4539999999999997</v>
      </c>
      <c r="M103" s="122">
        <v>60.174999999999997</v>
      </c>
      <c r="N103" s="122">
        <v>74.599999999999994</v>
      </c>
      <c r="O103" s="122">
        <v>28.954999999999998</v>
      </c>
      <c r="P103" s="122">
        <v>3.4390000000000001</v>
      </c>
    </row>
    <row r="104" spans="1:16" ht="21.95" customHeight="1" x14ac:dyDescent="0.2">
      <c r="A104" s="69"/>
      <c r="B104" s="124" t="s">
        <v>14</v>
      </c>
      <c r="C104" s="131">
        <v>40</v>
      </c>
      <c r="D104" s="46">
        <v>685</v>
      </c>
      <c r="E104" s="62">
        <f>SUM(E100:E103)</f>
        <v>14.791898311048557</v>
      </c>
      <c r="F104" s="62">
        <f t="shared" ref="F104:P104" si="10">SUM(F100:F103)</f>
        <v>26.568162796152944</v>
      </c>
      <c r="G104" s="62">
        <f t="shared" si="10"/>
        <v>80.025608960825707</v>
      </c>
      <c r="H104" s="62">
        <f t="shared" si="10"/>
        <v>635.14814919071068</v>
      </c>
      <c r="I104" s="62">
        <f t="shared" si="10"/>
        <v>0.2844946751114239</v>
      </c>
      <c r="J104" s="62">
        <f t="shared" si="10"/>
        <v>28.251216045038703</v>
      </c>
      <c r="K104" s="62">
        <f t="shared" si="10"/>
        <v>77.698709828759092</v>
      </c>
      <c r="L104" s="62">
        <f t="shared" si="10"/>
        <v>5.4794585972319965</v>
      </c>
      <c r="M104" s="62">
        <f t="shared" si="10"/>
        <v>262.92134998827117</v>
      </c>
      <c r="N104" s="62">
        <f t="shared" si="10"/>
        <v>338.86718273516306</v>
      </c>
      <c r="O104" s="62">
        <f t="shared" si="10"/>
        <v>118.58704198920947</v>
      </c>
      <c r="P104" s="62">
        <f t="shared" si="10"/>
        <v>6.7429927281257331</v>
      </c>
    </row>
    <row r="105" spans="1:16" ht="21.95" customHeight="1" x14ac:dyDescent="0.2">
      <c r="A105" s="69"/>
      <c r="B105" s="82"/>
      <c r="C105" s="82"/>
      <c r="D105" s="46"/>
      <c r="E105" s="83"/>
      <c r="F105" s="83"/>
      <c r="G105" s="83"/>
      <c r="H105" s="83"/>
      <c r="I105" s="83"/>
      <c r="J105" s="83"/>
      <c r="K105" s="83"/>
      <c r="L105" s="83"/>
      <c r="M105" s="83"/>
      <c r="N105" s="83"/>
      <c r="O105" s="83"/>
      <c r="P105" s="83"/>
    </row>
    <row r="106" spans="1:16" ht="20.100000000000001" customHeight="1" x14ac:dyDescent="0.2">
      <c r="A106" s="69"/>
      <c r="B106" s="125" t="s">
        <v>18</v>
      </c>
      <c r="C106" s="125"/>
      <c r="D106" s="68"/>
      <c r="E106" s="68"/>
      <c r="F106" s="68"/>
      <c r="G106" s="68"/>
      <c r="H106" s="68"/>
      <c r="I106" s="68"/>
      <c r="J106" s="68"/>
      <c r="K106" s="49"/>
      <c r="L106" s="50"/>
      <c r="M106" s="50"/>
      <c r="N106" s="50"/>
      <c r="O106" s="50"/>
      <c r="P106" s="50"/>
    </row>
    <row r="107" spans="1:16" ht="20.100000000000001" customHeight="1" x14ac:dyDescent="0.2">
      <c r="A107" s="69"/>
      <c r="B107" s="51" t="s">
        <v>24</v>
      </c>
      <c r="C107" s="51"/>
      <c r="D107" s="68"/>
      <c r="E107" s="68"/>
      <c r="F107" s="68"/>
      <c r="G107" s="68"/>
      <c r="H107" s="68"/>
      <c r="I107" s="68"/>
      <c r="J107" s="68"/>
      <c r="K107" s="49"/>
      <c r="L107" s="50"/>
      <c r="M107" s="50"/>
      <c r="N107" s="50"/>
      <c r="O107" s="50"/>
      <c r="P107" s="50"/>
    </row>
    <row r="108" spans="1:16" ht="43.5" customHeight="1" x14ac:dyDescent="0.2">
      <c r="A108" s="71" t="s">
        <v>69</v>
      </c>
      <c r="B108" s="126" t="s">
        <v>109</v>
      </c>
      <c r="C108" s="126"/>
      <c r="D108" s="46" t="s">
        <v>110</v>
      </c>
      <c r="E108" s="119">
        <v>4.3441700000000001</v>
      </c>
      <c r="F108" s="119">
        <v>3.5595300000000001</v>
      </c>
      <c r="G108" s="119">
        <v>14.045949999999999</v>
      </c>
      <c r="H108" s="119">
        <v>116.17099999999999</v>
      </c>
      <c r="I108" s="119">
        <v>9.7809999999999994E-2</v>
      </c>
      <c r="J108" s="143">
        <v>6.6549999999999994</v>
      </c>
      <c r="K108" s="143">
        <v>2.2000000000000002</v>
      </c>
      <c r="L108" s="143">
        <v>1.2103999999999999</v>
      </c>
      <c r="M108" s="143">
        <v>25.7272</v>
      </c>
      <c r="N108" s="143">
        <v>76.902600000000007</v>
      </c>
      <c r="O108" s="143">
        <v>25.362000000000002</v>
      </c>
      <c r="P108" s="143">
        <v>1.0716000000000001</v>
      </c>
    </row>
    <row r="109" spans="1:16" ht="26.25" customHeight="1" x14ac:dyDescent="0.2">
      <c r="A109" s="69" t="s">
        <v>70</v>
      </c>
      <c r="B109" s="53" t="s">
        <v>92</v>
      </c>
      <c r="C109" s="53"/>
      <c r="D109" s="131" t="s">
        <v>108</v>
      </c>
      <c r="E109" s="74">
        <v>6.3057142857142852</v>
      </c>
      <c r="F109" s="74">
        <v>13.041428571428572</v>
      </c>
      <c r="G109" s="74">
        <v>33.67</v>
      </c>
      <c r="H109" s="74">
        <v>278.14285714285711</v>
      </c>
      <c r="I109" s="74">
        <v>0.10285714285714284</v>
      </c>
      <c r="J109" s="74">
        <v>0.82285714285714273</v>
      </c>
      <c r="K109" s="122">
        <v>66.971428571428561</v>
      </c>
      <c r="L109" s="122">
        <v>0.55571428571428572</v>
      </c>
      <c r="M109" s="122">
        <v>140.09142857142854</v>
      </c>
      <c r="N109" s="122">
        <v>208.5085714285714</v>
      </c>
      <c r="O109" s="122">
        <v>31.251428571428573</v>
      </c>
      <c r="P109" s="122">
        <v>0.81571428571428561</v>
      </c>
    </row>
    <row r="110" spans="1:16" ht="21.95" customHeight="1" x14ac:dyDescent="0.2">
      <c r="A110" s="69" t="s">
        <v>67</v>
      </c>
      <c r="B110" s="63" t="s">
        <v>93</v>
      </c>
      <c r="C110" s="63"/>
      <c r="D110" s="61" t="s">
        <v>94</v>
      </c>
      <c r="E110" s="74">
        <v>0.11711711711711711</v>
      </c>
      <c r="F110" s="74">
        <v>1.8018018018018018E-2</v>
      </c>
      <c r="G110" s="74">
        <v>13.693693693693694</v>
      </c>
      <c r="H110" s="74">
        <v>55.855855855855857</v>
      </c>
      <c r="I110" s="74">
        <v>0</v>
      </c>
      <c r="J110" s="74">
        <v>2.5495495495495497</v>
      </c>
      <c r="K110" s="122">
        <v>0</v>
      </c>
      <c r="L110" s="122">
        <v>9.0090090090090089E-3</v>
      </c>
      <c r="M110" s="122">
        <v>12.792792792792794</v>
      </c>
      <c r="N110" s="122">
        <v>3.9639639639639643</v>
      </c>
      <c r="O110" s="122">
        <v>2.1621621621621623</v>
      </c>
      <c r="P110" s="122">
        <v>0.32432432432432434</v>
      </c>
    </row>
    <row r="111" spans="1:16" ht="21" customHeight="1" x14ac:dyDescent="0.2">
      <c r="A111" s="111" t="s">
        <v>44</v>
      </c>
      <c r="B111" s="81" t="s">
        <v>12</v>
      </c>
      <c r="C111" s="81"/>
      <c r="D111" s="131" t="s">
        <v>13</v>
      </c>
      <c r="E111" s="74">
        <v>5.3725000000000005</v>
      </c>
      <c r="F111" s="74">
        <v>6.5859999999999994</v>
      </c>
      <c r="G111" s="74">
        <v>11.1845</v>
      </c>
      <c r="H111" s="74">
        <v>133.57</v>
      </c>
      <c r="I111" s="74">
        <v>5.5766666666666666E-2</v>
      </c>
      <c r="J111" s="74">
        <v>10.703000000000001</v>
      </c>
      <c r="K111" s="122">
        <v>9.1999999999999993</v>
      </c>
      <c r="L111" s="122">
        <v>2.4539999999999997</v>
      </c>
      <c r="M111" s="122">
        <v>60.174999999999997</v>
      </c>
      <c r="N111" s="122">
        <v>74.599999999999994</v>
      </c>
      <c r="O111" s="122">
        <v>28.954999999999998</v>
      </c>
      <c r="P111" s="122">
        <v>3.4390000000000001</v>
      </c>
    </row>
    <row r="112" spans="1:16" ht="21.95" customHeight="1" x14ac:dyDescent="0.2">
      <c r="A112" s="69"/>
      <c r="B112" s="124" t="s">
        <v>14</v>
      </c>
      <c r="C112" s="131">
        <v>40</v>
      </c>
      <c r="D112" s="46">
        <v>636</v>
      </c>
      <c r="E112" s="83">
        <f>SUM(E108:E111)</f>
        <v>16.139501402831403</v>
      </c>
      <c r="F112" s="83">
        <f t="shared" ref="F112:P112" si="11">SUM(F108:F111)</f>
        <v>23.204976589446588</v>
      </c>
      <c r="G112" s="83">
        <f t="shared" si="11"/>
        <v>72.594143693693695</v>
      </c>
      <c r="H112" s="83">
        <f t="shared" si="11"/>
        <v>583.739712998713</v>
      </c>
      <c r="I112" s="83">
        <f t="shared" si="11"/>
        <v>0.25643380952380951</v>
      </c>
      <c r="J112" s="83">
        <f t="shared" si="11"/>
        <v>20.730406692406696</v>
      </c>
      <c r="K112" s="83">
        <f t="shared" si="11"/>
        <v>78.371428571428567</v>
      </c>
      <c r="L112" s="83">
        <f t="shared" si="11"/>
        <v>4.2291232947232942</v>
      </c>
      <c r="M112" s="83">
        <f t="shared" si="11"/>
        <v>238.78642136422133</v>
      </c>
      <c r="N112" s="83">
        <f t="shared" si="11"/>
        <v>363.97513539253532</v>
      </c>
      <c r="O112" s="83">
        <f t="shared" si="11"/>
        <v>87.730590733590731</v>
      </c>
      <c r="P112" s="83">
        <f t="shared" si="11"/>
        <v>5.6506386100386106</v>
      </c>
    </row>
    <row r="113" spans="1:19" ht="21.95" customHeight="1" x14ac:dyDescent="0.2">
      <c r="A113" s="69"/>
      <c r="B113" s="124"/>
      <c r="C113" s="124"/>
      <c r="D113" s="46"/>
      <c r="E113" s="83"/>
      <c r="F113" s="83"/>
      <c r="G113" s="83"/>
      <c r="H113" s="83"/>
      <c r="I113" s="83"/>
      <c r="J113" s="83"/>
      <c r="K113" s="83"/>
      <c r="L113" s="83"/>
      <c r="M113" s="83"/>
      <c r="N113" s="83"/>
      <c r="O113" s="83"/>
      <c r="P113" s="83"/>
    </row>
    <row r="114" spans="1:19" ht="21.95" customHeight="1" x14ac:dyDescent="0.2">
      <c r="A114" s="69"/>
      <c r="B114" s="51" t="s">
        <v>20</v>
      </c>
      <c r="C114" s="73"/>
      <c r="D114" s="57"/>
      <c r="E114" s="58"/>
      <c r="F114" s="58"/>
      <c r="G114" s="58"/>
      <c r="H114" s="58"/>
      <c r="I114" s="58"/>
      <c r="J114" s="58"/>
      <c r="K114" s="49"/>
      <c r="L114" s="50"/>
      <c r="M114" s="50"/>
      <c r="N114" s="50"/>
      <c r="O114" s="127"/>
      <c r="P114" s="127"/>
    </row>
    <row r="115" spans="1:19" ht="21.95" customHeight="1" x14ac:dyDescent="0.2">
      <c r="A115" s="69"/>
      <c r="B115" s="51" t="s">
        <v>24</v>
      </c>
      <c r="C115" s="51"/>
      <c r="D115" s="54"/>
      <c r="E115" s="55"/>
      <c r="F115" s="55"/>
      <c r="G115" s="55"/>
      <c r="H115" s="55"/>
      <c r="I115" s="55"/>
      <c r="J115" s="55"/>
      <c r="K115" s="49"/>
      <c r="L115" s="50"/>
      <c r="M115" s="50"/>
      <c r="N115" s="50"/>
      <c r="O115" s="85"/>
      <c r="P115" s="85"/>
    </row>
    <row r="116" spans="1:19" ht="21.95" customHeight="1" x14ac:dyDescent="0.2">
      <c r="A116" s="69" t="s">
        <v>68</v>
      </c>
      <c r="B116" s="53" t="s">
        <v>50</v>
      </c>
      <c r="C116" s="53"/>
      <c r="D116" s="131" t="s">
        <v>31</v>
      </c>
      <c r="E116" s="74">
        <v>3.7816700000000001</v>
      </c>
      <c r="F116" s="74">
        <v>6.2770299999999999</v>
      </c>
      <c r="G116" s="74">
        <v>9.2294500000000017</v>
      </c>
      <c r="H116" s="74">
        <v>116.821</v>
      </c>
      <c r="I116" s="74">
        <v>8.0309999999999993E-2</v>
      </c>
      <c r="J116" s="122">
        <v>10.43</v>
      </c>
      <c r="K116" s="122">
        <v>2.2000000000000002</v>
      </c>
      <c r="L116" s="122">
        <v>2.3954</v>
      </c>
      <c r="M116" s="122">
        <v>37.217199999999998</v>
      </c>
      <c r="N116" s="122">
        <v>72.117599999999996</v>
      </c>
      <c r="O116" s="122">
        <v>24.292000000000002</v>
      </c>
      <c r="P116" s="122">
        <v>0.9466</v>
      </c>
    </row>
    <row r="117" spans="1:19" ht="21.95" customHeight="1" x14ac:dyDescent="0.2">
      <c r="A117" s="114" t="s">
        <v>59</v>
      </c>
      <c r="B117" s="53" t="s">
        <v>25</v>
      </c>
      <c r="C117" s="53"/>
      <c r="D117" s="131" t="s">
        <v>104</v>
      </c>
      <c r="E117" s="74">
        <v>7.9847058823529418</v>
      </c>
      <c r="F117" s="74">
        <v>5.9399999999999995</v>
      </c>
      <c r="G117" s="74">
        <v>44.465882352941172</v>
      </c>
      <c r="H117" s="74">
        <v>263.35294117647061</v>
      </c>
      <c r="I117" s="74">
        <v>0.1552941176470588</v>
      </c>
      <c r="J117" s="74">
        <v>1.1194117647058823</v>
      </c>
      <c r="K117" s="122">
        <v>18.764705882352942</v>
      </c>
      <c r="L117" s="122">
        <v>2.3229411764705881</v>
      </c>
      <c r="M117" s="122">
        <v>143.90588235294118</v>
      </c>
      <c r="N117" s="122">
        <v>157.75294117647059</v>
      </c>
      <c r="O117" s="122">
        <v>36.10588235294118</v>
      </c>
      <c r="P117" s="122">
        <v>1.1711764705882353</v>
      </c>
    </row>
    <row r="118" spans="1:19" ht="27" customHeight="1" x14ac:dyDescent="0.2">
      <c r="A118" s="69" t="s">
        <v>63</v>
      </c>
      <c r="B118" s="132" t="s">
        <v>21</v>
      </c>
      <c r="C118" s="90"/>
      <c r="D118" s="46">
        <v>200</v>
      </c>
      <c r="E118" s="64">
        <v>0.6</v>
      </c>
      <c r="F118" s="64">
        <v>0.1</v>
      </c>
      <c r="G118" s="64">
        <v>30.2</v>
      </c>
      <c r="H118" s="119">
        <v>123.6</v>
      </c>
      <c r="I118" s="64">
        <v>2E-3</v>
      </c>
      <c r="J118" s="148">
        <v>1.1000000000000001</v>
      </c>
      <c r="K118" s="88"/>
      <c r="L118" s="88"/>
      <c r="M118" s="88">
        <v>15.7</v>
      </c>
      <c r="N118" s="88">
        <v>16.3</v>
      </c>
      <c r="O118" s="88">
        <v>3.36</v>
      </c>
      <c r="P118" s="88">
        <v>0.37</v>
      </c>
    </row>
    <row r="119" spans="1:19" ht="26.25" customHeight="1" x14ac:dyDescent="0.2">
      <c r="A119" s="111" t="s">
        <v>44</v>
      </c>
      <c r="B119" s="53" t="s">
        <v>12</v>
      </c>
      <c r="C119" s="53"/>
      <c r="D119" s="131" t="s">
        <v>13</v>
      </c>
      <c r="E119" s="142">
        <v>5.3725000000000005</v>
      </c>
      <c r="F119" s="142">
        <v>6.5859999999999994</v>
      </c>
      <c r="G119" s="142">
        <v>11.1845</v>
      </c>
      <c r="H119" s="142">
        <v>133.57</v>
      </c>
      <c r="I119" s="142">
        <v>5.5766666666666666E-2</v>
      </c>
      <c r="J119" s="142">
        <v>10.703000000000001</v>
      </c>
      <c r="K119" s="143">
        <v>9.1999999999999993</v>
      </c>
      <c r="L119" s="143">
        <v>2.4539999999999997</v>
      </c>
      <c r="M119" s="143">
        <v>60.174999999999997</v>
      </c>
      <c r="N119" s="143">
        <v>74.599999999999994</v>
      </c>
      <c r="O119" s="143">
        <v>28.954999999999998</v>
      </c>
      <c r="P119" s="143">
        <v>3.4390000000000001</v>
      </c>
      <c r="Q119" s="8"/>
      <c r="R119" s="8"/>
      <c r="S119" s="8"/>
    </row>
    <row r="120" spans="1:19" ht="21.95" customHeight="1" x14ac:dyDescent="0.2">
      <c r="A120" s="69"/>
      <c r="B120" s="82" t="s">
        <v>14</v>
      </c>
      <c r="C120" s="94">
        <v>40</v>
      </c>
      <c r="D120" s="46">
        <v>611</v>
      </c>
      <c r="E120" s="62">
        <f t="shared" ref="E120:N120" si="12">SUM(E116:E119)</f>
        <v>17.738875882352943</v>
      </c>
      <c r="F120" s="62">
        <f t="shared" si="12"/>
        <v>18.903029999999998</v>
      </c>
      <c r="G120" s="62">
        <f t="shared" si="12"/>
        <v>95.079832352941168</v>
      </c>
      <c r="H120" s="62">
        <f t="shared" si="12"/>
        <v>637.34394117647071</v>
      </c>
      <c r="I120" s="62">
        <f t="shared" si="12"/>
        <v>0.29337078431372549</v>
      </c>
      <c r="J120" s="62">
        <f t="shared" si="12"/>
        <v>23.352411764705884</v>
      </c>
      <c r="K120" s="62">
        <f t="shared" si="12"/>
        <v>30.164705882352941</v>
      </c>
      <c r="L120" s="62">
        <f t="shared" si="12"/>
        <v>7.1723411764705878</v>
      </c>
      <c r="M120" s="62">
        <f t="shared" si="12"/>
        <v>256.99808235294114</v>
      </c>
      <c r="N120" s="62">
        <f t="shared" si="12"/>
        <v>320.7705411764706</v>
      </c>
      <c r="O120" s="149">
        <v>92.72</v>
      </c>
      <c r="P120" s="149">
        <v>5.93</v>
      </c>
    </row>
    <row r="121" spans="1:19" ht="21.95" customHeight="1" x14ac:dyDescent="0.2">
      <c r="A121" s="49"/>
      <c r="B121" s="49"/>
      <c r="C121" s="49"/>
      <c r="D121" s="49"/>
      <c r="E121" s="49"/>
      <c r="F121" s="49"/>
      <c r="G121" s="49"/>
      <c r="H121" s="49"/>
      <c r="I121" s="49"/>
      <c r="J121" s="49"/>
      <c r="K121" s="49"/>
      <c r="L121" s="49"/>
      <c r="M121" s="49"/>
      <c r="N121" s="49"/>
      <c r="O121" s="49"/>
      <c r="P121" s="49"/>
    </row>
    <row r="122" spans="1:19" ht="21.95" customHeight="1" x14ac:dyDescent="0.2">
      <c r="A122" s="69"/>
      <c r="B122" s="73" t="s">
        <v>27</v>
      </c>
      <c r="C122" s="73"/>
      <c r="D122" s="123"/>
      <c r="E122" s="61"/>
      <c r="F122" s="61"/>
      <c r="G122" s="61"/>
      <c r="H122" s="61"/>
      <c r="I122" s="55"/>
      <c r="J122" s="55"/>
      <c r="K122" s="49"/>
      <c r="L122" s="50"/>
      <c r="M122" s="50"/>
      <c r="N122" s="50"/>
      <c r="O122" s="50"/>
      <c r="P122" s="50"/>
    </row>
    <row r="123" spans="1:19" ht="21.95" customHeight="1" x14ac:dyDescent="0.2">
      <c r="A123" s="69"/>
      <c r="B123" s="51" t="s">
        <v>24</v>
      </c>
      <c r="C123" s="51"/>
      <c r="D123" s="123"/>
      <c r="E123" s="61"/>
      <c r="F123" s="61"/>
      <c r="G123" s="61"/>
      <c r="H123" s="61"/>
      <c r="I123" s="55"/>
      <c r="J123" s="55"/>
      <c r="K123" s="49"/>
      <c r="L123" s="50"/>
      <c r="M123" s="50"/>
      <c r="N123" s="50"/>
      <c r="O123" s="50"/>
      <c r="P123" s="50"/>
    </row>
    <row r="124" spans="1:19" ht="31.5" customHeight="1" x14ac:dyDescent="0.2">
      <c r="A124" s="133" t="s">
        <v>47</v>
      </c>
      <c r="B124" s="134" t="s">
        <v>118</v>
      </c>
      <c r="C124" s="134"/>
      <c r="D124" s="150" t="s">
        <v>26</v>
      </c>
      <c r="E124" s="151">
        <v>6.3968749999999996</v>
      </c>
      <c r="F124" s="151">
        <v>6.6812499999999995</v>
      </c>
      <c r="G124" s="151">
        <v>20.171875</v>
      </c>
      <c r="H124" s="151">
        <v>166.5625</v>
      </c>
      <c r="I124" s="151">
        <v>0.19375000000000001</v>
      </c>
      <c r="J124" s="151">
        <v>7.265625</v>
      </c>
      <c r="K124" s="152">
        <v>0</v>
      </c>
      <c r="L124" s="152">
        <v>3.05</v>
      </c>
      <c r="M124" s="152">
        <v>62.84375</v>
      </c>
      <c r="N124" s="152">
        <v>172.46875</v>
      </c>
      <c r="O124" s="152">
        <v>47.875</v>
      </c>
      <c r="P124" s="152">
        <v>2.2562500000000001</v>
      </c>
    </row>
    <row r="125" spans="1:19" ht="21.95" customHeight="1" x14ac:dyDescent="0.3">
      <c r="A125" s="112" t="s">
        <v>40</v>
      </c>
      <c r="B125" s="67" t="s">
        <v>41</v>
      </c>
      <c r="C125" s="67"/>
      <c r="D125" s="139" t="s">
        <v>42</v>
      </c>
      <c r="E125" s="119">
        <v>7.2906666666666666</v>
      </c>
      <c r="F125" s="119">
        <v>12.74942857142857</v>
      </c>
      <c r="G125" s="119">
        <v>48.403904761904762</v>
      </c>
      <c r="H125" s="119">
        <v>337.89523809523808</v>
      </c>
      <c r="I125" s="119">
        <v>8.5714285714285715E-2</v>
      </c>
      <c r="J125" s="119">
        <v>0.91428571428571426</v>
      </c>
      <c r="K125" s="119">
        <v>64.19047619047619</v>
      </c>
      <c r="L125" s="119">
        <v>0.41095238095238096</v>
      </c>
      <c r="M125" s="119">
        <v>132.59619047619049</v>
      </c>
      <c r="N125" s="119">
        <v>147.19523809523812</v>
      </c>
      <c r="O125" s="119">
        <v>30.104761904761904</v>
      </c>
      <c r="P125" s="119">
        <v>1.6060000000000001</v>
      </c>
    </row>
    <row r="126" spans="1:19" ht="21.95" customHeight="1" x14ac:dyDescent="0.2">
      <c r="A126" s="69" t="s">
        <v>60</v>
      </c>
      <c r="B126" s="53" t="s">
        <v>2</v>
      </c>
      <c r="C126" s="53"/>
      <c r="D126" s="131" t="s">
        <v>87</v>
      </c>
      <c r="E126" s="74">
        <v>6.666666666666668E-2</v>
      </c>
      <c r="F126" s="74">
        <v>1.9047619047619049E-2</v>
      </c>
      <c r="G126" s="74">
        <v>9.5238095238095237</v>
      </c>
      <c r="H126" s="74">
        <v>38.095238095238095</v>
      </c>
      <c r="I126" s="74">
        <v>0</v>
      </c>
      <c r="J126" s="74">
        <v>2.8571428571428571E-2</v>
      </c>
      <c r="K126" s="91">
        <v>0</v>
      </c>
      <c r="L126" s="91">
        <v>0</v>
      </c>
      <c r="M126" s="91">
        <v>10.428571428571429</v>
      </c>
      <c r="N126" s="91">
        <v>2.6666666666666665</v>
      </c>
      <c r="O126" s="91">
        <v>1.3333333333333333</v>
      </c>
      <c r="P126" s="91">
        <v>0.24761904761904763</v>
      </c>
    </row>
    <row r="127" spans="1:19" ht="21.95" customHeight="1" x14ac:dyDescent="0.2">
      <c r="A127" s="111" t="s">
        <v>43</v>
      </c>
      <c r="B127" s="81" t="s">
        <v>11</v>
      </c>
      <c r="C127" s="81"/>
      <c r="D127" s="131">
        <v>30</v>
      </c>
      <c r="E127" s="55">
        <v>2.25</v>
      </c>
      <c r="F127" s="55">
        <v>0.87</v>
      </c>
      <c r="G127" s="55">
        <v>15.42</v>
      </c>
      <c r="H127" s="55">
        <v>78.599999999999994</v>
      </c>
      <c r="I127" s="55">
        <v>3.3000000000000002E-2</v>
      </c>
      <c r="J127" s="55">
        <v>0</v>
      </c>
      <c r="K127" s="50">
        <v>0</v>
      </c>
      <c r="L127" s="50">
        <v>0.51</v>
      </c>
      <c r="M127" s="50">
        <v>5.7</v>
      </c>
      <c r="N127" s="50">
        <v>19.5</v>
      </c>
      <c r="O127" s="50">
        <v>3.9</v>
      </c>
      <c r="P127" s="50">
        <v>0.36</v>
      </c>
    </row>
    <row r="128" spans="1:19" ht="21.95" customHeight="1" x14ac:dyDescent="0.2">
      <c r="A128" s="69"/>
      <c r="B128" s="124" t="s">
        <v>14</v>
      </c>
      <c r="C128" s="131">
        <v>40</v>
      </c>
      <c r="D128" s="46">
        <v>683</v>
      </c>
      <c r="E128" s="62">
        <f>SUM(E124:E127)</f>
        <v>16.004208333333331</v>
      </c>
      <c r="F128" s="62">
        <f t="shared" ref="F128:P128" si="13">SUM(F124:F127)</f>
        <v>20.319726190476189</v>
      </c>
      <c r="G128" s="62">
        <f t="shared" si="13"/>
        <v>93.519589285714275</v>
      </c>
      <c r="H128" s="62">
        <f t="shared" si="13"/>
        <v>621.15297619047624</v>
      </c>
      <c r="I128" s="62">
        <f t="shared" si="13"/>
        <v>0.31246428571428575</v>
      </c>
      <c r="J128" s="62">
        <f t="shared" si="13"/>
        <v>8.2084821428571431</v>
      </c>
      <c r="K128" s="62">
        <f t="shared" si="13"/>
        <v>64.19047619047619</v>
      </c>
      <c r="L128" s="62">
        <f t="shared" si="13"/>
        <v>3.9709523809523803</v>
      </c>
      <c r="M128" s="62">
        <f t="shared" si="13"/>
        <v>211.56851190476189</v>
      </c>
      <c r="N128" s="62">
        <f t="shared" si="13"/>
        <v>341.83065476190478</v>
      </c>
      <c r="O128" s="62">
        <f t="shared" si="13"/>
        <v>83.213095238095235</v>
      </c>
      <c r="P128" s="62">
        <f t="shared" si="13"/>
        <v>4.4698690476190484</v>
      </c>
    </row>
    <row r="129" spans="1:16" ht="21.95" customHeight="1" x14ac:dyDescent="0.2">
      <c r="A129" s="69"/>
      <c r="B129" s="81"/>
      <c r="C129" s="81"/>
      <c r="D129" s="123"/>
      <c r="E129" s="61"/>
      <c r="F129" s="61"/>
      <c r="G129" s="61"/>
      <c r="H129" s="61"/>
      <c r="I129" s="55"/>
      <c r="J129" s="55"/>
      <c r="K129" s="49"/>
      <c r="L129" s="50"/>
      <c r="M129" s="50"/>
      <c r="N129" s="50"/>
      <c r="O129" s="50"/>
      <c r="P129" s="50"/>
    </row>
    <row r="130" spans="1:16" ht="21.95" customHeight="1" x14ac:dyDescent="0.2">
      <c r="A130" s="69"/>
      <c r="B130" s="82" t="s">
        <v>32</v>
      </c>
      <c r="C130" s="82"/>
      <c r="D130" s="46">
        <f t="shared" ref="D130:N130" si="14">D88+D96+D120+D112+D104+D128</f>
        <v>3893</v>
      </c>
      <c r="E130" s="93">
        <f t="shared" si="14"/>
        <v>115.506262643322</v>
      </c>
      <c r="F130" s="93">
        <f t="shared" si="14"/>
        <v>131.94408645123661</v>
      </c>
      <c r="G130" s="93">
        <f t="shared" si="14"/>
        <v>533.73370033980973</v>
      </c>
      <c r="H130" s="93">
        <f t="shared" si="14"/>
        <v>3868.0245765886971</v>
      </c>
      <c r="I130" s="93">
        <f t="shared" si="14"/>
        <v>1.7045676723103034</v>
      </c>
      <c r="J130" s="93">
        <f t="shared" si="14"/>
        <v>119.19990653069243</v>
      </c>
      <c r="K130" s="93">
        <f t="shared" si="14"/>
        <v>400.09002635536973</v>
      </c>
      <c r="L130" s="93">
        <f t="shared" si="14"/>
        <v>31.156511349143571</v>
      </c>
      <c r="M130" s="93">
        <f t="shared" si="14"/>
        <v>1650.4259550416436</v>
      </c>
      <c r="N130" s="93">
        <f t="shared" si="14"/>
        <v>2184.2051620636516</v>
      </c>
      <c r="O130" s="93">
        <v>579.67999999999995</v>
      </c>
      <c r="P130" s="93">
        <v>34.49</v>
      </c>
    </row>
    <row r="131" spans="1:16" ht="21.95" customHeight="1" x14ac:dyDescent="0.2">
      <c r="A131" s="69"/>
      <c r="B131" s="124" t="s">
        <v>33</v>
      </c>
      <c r="C131" s="124"/>
      <c r="D131" s="46">
        <f t="shared" ref="D131:P131" si="15">D67+D130</f>
        <v>8055</v>
      </c>
      <c r="E131" s="93">
        <f t="shared" si="15"/>
        <v>250.62672749281205</v>
      </c>
      <c r="F131" s="93">
        <f t="shared" si="15"/>
        <v>359.71300481293906</v>
      </c>
      <c r="G131" s="93">
        <f t="shared" si="15"/>
        <v>993.7624681131399</v>
      </c>
      <c r="H131" s="93">
        <f t="shared" si="15"/>
        <v>8399.4040015662413</v>
      </c>
      <c r="I131" s="93">
        <f t="shared" si="15"/>
        <v>3.5620330796908766</v>
      </c>
      <c r="J131" s="93">
        <f t="shared" si="15"/>
        <v>225.30019109493117</v>
      </c>
      <c r="K131" s="93">
        <f t="shared" si="15"/>
        <v>1228.9775653168379</v>
      </c>
      <c r="L131" s="93">
        <f t="shared" si="15"/>
        <v>85.443429296246507</v>
      </c>
      <c r="M131" s="93">
        <f t="shared" si="15"/>
        <v>3285.2963135644277</v>
      </c>
      <c r="N131" s="93">
        <f t="shared" si="15"/>
        <v>4359.4389529746586</v>
      </c>
      <c r="O131" s="93">
        <f t="shared" si="15"/>
        <v>1158.376280853071</v>
      </c>
      <c r="P131" s="93">
        <f t="shared" si="15"/>
        <v>78.07402994618613</v>
      </c>
    </row>
    <row r="132" spans="1:16" ht="29.25" customHeight="1" x14ac:dyDescent="0.2">
      <c r="A132" s="69"/>
      <c r="B132" s="137" t="s">
        <v>34</v>
      </c>
      <c r="C132" s="135"/>
      <c r="D132" s="136">
        <f>D131/12</f>
        <v>671.25</v>
      </c>
      <c r="E132" s="93">
        <f>E131/12</f>
        <v>20.885560624401005</v>
      </c>
      <c r="F132" s="93">
        <f t="shared" ref="F132:P132" si="16">F131/12</f>
        <v>29.976083734411588</v>
      </c>
      <c r="G132" s="93">
        <f t="shared" si="16"/>
        <v>82.813539009428325</v>
      </c>
      <c r="H132" s="93">
        <f t="shared" si="16"/>
        <v>699.95033346385344</v>
      </c>
      <c r="I132" s="93">
        <f t="shared" si="16"/>
        <v>0.29683608997423971</v>
      </c>
      <c r="J132" s="93">
        <f t="shared" si="16"/>
        <v>18.775015924577598</v>
      </c>
      <c r="K132" s="93">
        <f t="shared" si="16"/>
        <v>102.41479710973648</v>
      </c>
      <c r="L132" s="93">
        <f t="shared" si="16"/>
        <v>7.1202857746872086</v>
      </c>
      <c r="M132" s="93">
        <f t="shared" si="16"/>
        <v>273.77469279703564</v>
      </c>
      <c r="N132" s="93">
        <f t="shared" si="16"/>
        <v>363.28657941455486</v>
      </c>
      <c r="O132" s="93">
        <f t="shared" si="16"/>
        <v>96.531356737755914</v>
      </c>
      <c r="P132" s="93">
        <f t="shared" si="16"/>
        <v>6.5061691621821778</v>
      </c>
    </row>
    <row r="133" spans="1:16" ht="21.95" customHeight="1" x14ac:dyDescent="0.2">
      <c r="A133" s="25"/>
      <c r="B133" s="40"/>
      <c r="C133" s="40"/>
      <c r="D133" s="44"/>
      <c r="E133" s="36"/>
      <c r="F133" s="36"/>
      <c r="G133" s="36"/>
      <c r="H133" s="36"/>
      <c r="I133" s="34"/>
      <c r="J133" s="34"/>
      <c r="K133" s="28"/>
      <c r="L133" s="29"/>
      <c r="M133" s="29"/>
      <c r="N133" s="29"/>
      <c r="O133" s="29"/>
      <c r="P133" s="29"/>
    </row>
    <row r="134" spans="1:16" ht="21.95" customHeight="1" x14ac:dyDescent="0.2">
      <c r="A134" s="25"/>
      <c r="B134" s="32"/>
      <c r="C134" s="32"/>
      <c r="D134" s="33"/>
      <c r="E134" s="34"/>
      <c r="F134" s="34"/>
      <c r="G134" s="34"/>
      <c r="H134" s="34"/>
      <c r="I134" s="34"/>
      <c r="J134" s="34"/>
      <c r="K134" s="28"/>
      <c r="L134" s="29"/>
      <c r="M134" s="29"/>
      <c r="N134" s="29"/>
      <c r="O134" s="29"/>
      <c r="P134" s="29"/>
    </row>
    <row r="135" spans="1:16" ht="21.95" customHeight="1" x14ac:dyDescent="0.2">
      <c r="A135" s="25"/>
      <c r="B135" s="28"/>
      <c r="C135" s="28"/>
      <c r="D135" s="37"/>
      <c r="E135" s="37"/>
      <c r="F135" s="37"/>
      <c r="G135" s="37"/>
      <c r="H135" s="37"/>
      <c r="I135" s="37"/>
      <c r="J135" s="31"/>
      <c r="K135" s="28"/>
      <c r="L135" s="29"/>
      <c r="M135" s="29"/>
      <c r="N135" s="29"/>
      <c r="O135" s="29"/>
      <c r="P135" s="29"/>
    </row>
    <row r="136" spans="1:16" x14ac:dyDescent="0.2">
      <c r="A136" s="25"/>
      <c r="B136" s="26"/>
      <c r="C136" s="26"/>
      <c r="D136" s="27"/>
      <c r="E136" s="26"/>
      <c r="F136" s="26"/>
      <c r="G136" s="26"/>
      <c r="H136" s="26"/>
      <c r="I136" s="25"/>
      <c r="J136" s="25"/>
      <c r="K136" s="28"/>
      <c r="L136" s="29"/>
      <c r="M136" s="29"/>
      <c r="N136" s="29"/>
      <c r="O136" s="29"/>
      <c r="P136" s="29"/>
    </row>
    <row r="137" spans="1:16" x14ac:dyDescent="0.2">
      <c r="A137" s="25"/>
      <c r="B137" s="26"/>
      <c r="C137" s="26"/>
      <c r="D137" s="27"/>
      <c r="E137" s="26"/>
      <c r="F137" s="26"/>
      <c r="G137" s="26"/>
      <c r="H137" s="26"/>
      <c r="I137" s="25"/>
      <c r="J137" s="25"/>
      <c r="K137" s="28"/>
      <c r="L137" s="29"/>
      <c r="M137" s="29"/>
      <c r="N137" s="29"/>
      <c r="O137" s="29"/>
      <c r="P137" s="29"/>
    </row>
  </sheetData>
  <mergeCells count="5">
    <mergeCell ref="A10:D10"/>
    <mergeCell ref="A80:D80"/>
    <mergeCell ref="A8:P8"/>
    <mergeCell ref="B7:O7"/>
    <mergeCell ref="A9:P9"/>
  </mergeCells>
  <pageMargins left="0" right="0.70866141732283472" top="0.74803149606299213" bottom="0.74803149606299213" header="0.31496062992125984" footer="0.31496062992125984"/>
  <pageSetup paperSize="9" scale="50" fitToHeight="0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ГПД!!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admin</cp:lastModifiedBy>
  <cp:lastPrinted>2022-12-13T08:22:03Z</cp:lastPrinted>
  <dcterms:created xsi:type="dcterms:W3CDTF">2019-05-27T07:01:07Z</dcterms:created>
  <dcterms:modified xsi:type="dcterms:W3CDTF">2023-08-17T09:19:48Z</dcterms:modified>
</cp:coreProperties>
</file>